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30CE9F30-85F9-48A6-A544-F617B232FA47}" xr6:coauthVersionLast="44" xr6:coauthVersionMax="44" xr10:uidLastSave="{00000000-0000-0000-0000-000000000000}"/>
  <bookViews>
    <workbookView xWindow="-120" yWindow="-120" windowWidth="38640" windowHeight="20925" tabRatio="672" xr2:uid="{FA28D949-6379-4C56-B8C6-8D2AD84F5EF8}"/>
  </bookViews>
  <sheets>
    <sheet name="Front" sheetId="4" r:id="rId1"/>
    <sheet name="Introduction" sheetId="5" r:id="rId2"/>
    <sheet name="Table of Contents" sheetId="6" r:id="rId3"/>
    <sheet name="1" sheetId="7" r:id="rId4"/>
    <sheet name="2a" sheetId="1" r:id="rId5"/>
    <sheet name="2b" sheetId="3" r:id="rId6"/>
    <sheet name="3a" sheetId="8" r:id="rId7"/>
    <sheet name="3b" sheetId="9" r:id="rId8"/>
    <sheet name="4" sheetId="12" r:id="rId9"/>
    <sheet name="5" sheetId="11" r:id="rId10"/>
    <sheet name="6" sheetId="13" r:id="rId11"/>
    <sheet name="7" sheetId="10" r:id="rId12"/>
    <sheet name="8" sheetId="16" r:id="rId13"/>
    <sheet name="9" sheetId="19" r:id="rId14"/>
    <sheet name="10" sheetId="20" r:id="rId15"/>
    <sheet name="11" sheetId="22" r:id="rId16"/>
    <sheet name="12" sheetId="23" r:id="rId17"/>
    <sheet name="13" sheetId="24" r:id="rId18"/>
    <sheet name="14" sheetId="25" r:id="rId19"/>
    <sheet name="15" sheetId="26" r:id="rId20"/>
    <sheet name="16" sheetId="30" r:id="rId21"/>
    <sheet name="17" sheetId="32" r:id="rId22"/>
    <sheet name="18" sheetId="33" r:id="rId23"/>
    <sheet name="19" sheetId="34" r:id="rId24"/>
    <sheet name="20" sheetId="35" r:id="rId25"/>
    <sheet name="21" sheetId="36" r:id="rId26"/>
    <sheet name="22" sheetId="42" r:id="rId27"/>
    <sheet name="23" sheetId="37" r:id="rId28"/>
    <sheet name="24" sheetId="39" r:id="rId29"/>
    <sheet name="25" sheetId="40" r:id="rId30"/>
    <sheet name="26" sheetId="41" r:id="rId31"/>
  </sheets>
  <definedNames>
    <definedName name="_Ref499883395" localSheetId="11">'7'!$A$1</definedName>
    <definedName name="_Ref499901061" localSheetId="27">'23'!#REF!</definedName>
    <definedName name="_Ref500253034" localSheetId="24">'20'!$B$4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35" l="1"/>
  <c r="D54" i="3"/>
  <c r="D52" i="3"/>
  <c r="D110" i="3"/>
  <c r="D80" i="3"/>
  <c r="D64" i="3"/>
  <c r="E18" i="20" l="1"/>
  <c r="E25" i="20"/>
  <c r="E23" i="20"/>
  <c r="C25" i="20"/>
  <c r="D25" i="20"/>
  <c r="D23" i="20"/>
  <c r="C23" i="20"/>
</calcChain>
</file>

<file path=xl/sharedStrings.xml><?xml version="1.0" encoding="utf-8"?>
<sst xmlns="http://schemas.openxmlformats.org/spreadsheetml/2006/main" count="1235" uniqueCount="640">
  <si>
    <t>Country</t>
  </si>
  <si>
    <t>Total</t>
  </si>
  <si>
    <t>Netherlands</t>
  </si>
  <si>
    <t>Belgium</t>
  </si>
  <si>
    <t>Switzerland</t>
  </si>
  <si>
    <t>United Kingdom</t>
  </si>
  <si>
    <t>Asset management</t>
  </si>
  <si>
    <t>France</t>
  </si>
  <si>
    <r>
      <t>Capital instruments main features template (</t>
    </r>
    <r>
      <rPr>
        <b/>
        <vertAlign val="superscript"/>
        <sz val="8"/>
        <color theme="0"/>
        <rFont val="Nunito Sans"/>
      </rPr>
      <t>1</t>
    </r>
    <r>
      <rPr>
        <b/>
        <sz val="8"/>
        <color theme="0"/>
        <rFont val="Nunito Sans"/>
      </rPr>
      <t>)</t>
    </r>
  </si>
  <si>
    <t>CET1</t>
  </si>
  <si>
    <t>Additional Tier 1</t>
  </si>
  <si>
    <t>Tier 2</t>
  </si>
  <si>
    <t>Regulatory treatment</t>
  </si>
  <si>
    <t>9a</t>
  </si>
  <si>
    <t>9b</t>
  </si>
  <si>
    <t>20b</t>
  </si>
  <si>
    <t>Issuer</t>
  </si>
  <si>
    <t>Van Lanschot Kempen N.V.</t>
  </si>
  <si>
    <t>Van Lanschot Kempen Wealth Management N.V.</t>
  </si>
  <si>
    <t>Unique identifier (e.g. CUSIP, ISIN or Bloomberg identifier for private placement)</t>
  </si>
  <si>
    <t>XS1892756682</t>
  </si>
  <si>
    <t>XS1508351514</t>
  </si>
  <si>
    <t>XS1739254255</t>
  </si>
  <si>
    <t>XS1739253950</t>
  </si>
  <si>
    <t>XS1739253794</t>
  </si>
  <si>
    <t>Governing law(s) of instrument</t>
  </si>
  <si>
    <t>Dutch law</t>
  </si>
  <si>
    <t>Transitional CRR rules</t>
  </si>
  <si>
    <t>Common Equity Tier 1</t>
  </si>
  <si>
    <t>Post-transitional CRR rules</t>
  </si>
  <si>
    <t>Eligible at solo or (sub-)consolidated / solo &amp; (sub-)consolidated</t>
  </si>
  <si>
    <t>Solo &amp; (sub-)consolidated</t>
  </si>
  <si>
    <t>Instrument type (types to be specified by each jurisdiction)</t>
  </si>
  <si>
    <t>Shareholders’ equity</t>
  </si>
  <si>
    <t>Amount recognised in regulatory capital (currency in million, as of most recent reporting date)</t>
  </si>
  <si>
    <t>Nominal amount of instrument</t>
  </si>
  <si>
    <t>€40m</t>
  </si>
  <si>
    <t>€100m</t>
  </si>
  <si>
    <t>€50m</t>
  </si>
  <si>
    <t>€25m</t>
  </si>
  <si>
    <t>Issue price</t>
  </si>
  <si>
    <t>n/a</t>
  </si>
  <si>
    <t>100 per cent of the aggregate nominal amount</t>
  </si>
  <si>
    <t>Redemption price</t>
  </si>
  <si>
    <t>Redemption at par</t>
  </si>
  <si>
    <t>Accounting classification</t>
  </si>
  <si>
    <t>Equity</t>
  </si>
  <si>
    <t>Debt</t>
  </si>
  <si>
    <t>Original date of issuance</t>
  </si>
  <si>
    <t>n/a </t>
  </si>
  <si>
    <t>28 October 2016</t>
  </si>
  <si>
    <t xml:space="preserve"> 29 August 2008</t>
  </si>
  <si>
    <t>Perpetual or dated</t>
  </si>
  <si>
    <t>Perpetual</t>
  </si>
  <si>
    <t>Dated</t>
  </si>
  <si>
    <t>Original maturity date</t>
  </si>
  <si>
    <t>28 October 2026</t>
  </si>
  <si>
    <t>Issuer call subject to prior supervisory approval</t>
  </si>
  <si>
    <t>Yes</t>
  </si>
  <si>
    <t>Optional call date, contingent call dates, and redemption amount</t>
  </si>
  <si>
    <t>28 October 2021</t>
  </si>
  <si>
    <t>29 August 2028 and each subsequent specified interest payment date</t>
  </si>
  <si>
    <t>29 August 2033 and each subsequent specified interest payment date</t>
  </si>
  <si>
    <t>29 August 2038 and each subsequent specified interest payment date</t>
  </si>
  <si>
    <t>Subsequent call dates, if applicable</t>
  </si>
  <si>
    <t>Each subsequent interest payment date after 1 April 2024</t>
  </si>
  <si>
    <t>Each subsequent specified interest payment date after 29 August 2028</t>
  </si>
  <si>
    <t>Each subsequent specified interest payment date after 29 August 2033</t>
  </si>
  <si>
    <t>Each subsequent specified interest payment date after 29 August 2038</t>
  </si>
  <si>
    <t>Fixed or floating dividend/coupon</t>
  </si>
  <si>
    <t>Fixed to floating</t>
  </si>
  <si>
    <t>Floating</t>
  </si>
  <si>
    <t>Coupon rate and any related index</t>
  </si>
  <si>
    <t>3.396% Fixed to Float</t>
  </si>
  <si>
    <t>4.463% + NL inflation</t>
  </si>
  <si>
    <t>4.412% + NL inflation</t>
  </si>
  <si>
    <t>4.361% + NL inflation</t>
  </si>
  <si>
    <t>Existence of a dividend stopper</t>
  </si>
  <si>
    <t>No</t>
  </si>
  <si>
    <t>20a</t>
  </si>
  <si>
    <t>Fully discretionary, partially discretionary or mandatory (in terms of timing)</t>
  </si>
  <si>
    <t>Fully discretionary</t>
  </si>
  <si>
    <t>Mandatory</t>
  </si>
  <si>
    <t>Fully discretionary, partially discretionary or mandatory (in terms of amount)</t>
  </si>
  <si>
    <t>Existence of step-up or other incentive to redeem</t>
  </si>
  <si>
    <t>Non-cumulative or cumulative</t>
  </si>
  <si>
    <t>Non cumulative</t>
  </si>
  <si>
    <t>Convertible or non-convertible</t>
  </si>
  <si>
    <t>Non-convertible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</si>
  <si>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</si>
  <si>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</si>
  <si>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</si>
  <si>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</si>
  <si>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</si>
  <si>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</si>
  <si>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</si>
  <si>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write-down trigger(s)</t>
  </si>
  <si>
    <t>Issuer CET1 Ratio and/or the Group CET1 Ratio is less than 5.125 per cent</t>
  </si>
  <si>
    <t>If write-down, full or partial</t>
  </si>
  <si>
    <t>Partial</t>
  </si>
  <si>
    <t>If write-down, permanent or temporary</t>
  </si>
  <si>
    <t>Temporary</t>
  </si>
  <si>
    <t>If temporary write-down, description of write-up mechanism</t>
  </si>
  <si>
    <t>Subject to compliance with Applicable Banking Regulations, if a positive Net Profit is recorded at any time, the Issuer may, at its full discretion increase the Prevailing Principal Amount, subject to certain conditions including compliance with the Maximum Distributable Amount</t>
  </si>
  <si>
    <t>Position in subordination hierarchy in liquidation (specify instrument type immediately senior to instrument)</t>
  </si>
  <si>
    <t>Senior only to CET1</t>
  </si>
  <si>
    <t>Subordinated only to claims of unsubordinated creditors</t>
  </si>
  <si>
    <t>Non-compliant transitioned features</t>
  </si>
  <si>
    <t>If yes, specify non-compliant features</t>
  </si>
  <si>
    <t>First call date 1 April 2024, tax, reg call; all calls at the outstnading amounts</t>
  </si>
  <si>
    <t>6.75% and from 1 April 2024 and each fifth anniversary thereafter; the 5yr Mid-Swap Rate plus 6.816%, payable semi-annually in arrear</t>
  </si>
  <si>
    <t>Capital instruments' main features</t>
  </si>
  <si>
    <t>Common Equity Tier 1 capital: instruments and reserves</t>
  </si>
  <si>
    <t>Capital instruments and the related share premium accounts</t>
  </si>
  <si>
    <t>of which: Instrument type 1</t>
  </si>
  <si>
    <t>of which: Instrument type 2</t>
  </si>
  <si>
    <t>of which: Instrument type 3</t>
  </si>
  <si>
    <t>-</t>
  </si>
  <si>
    <t>Retained earnings</t>
  </si>
  <si>
    <t>Accumulated other comprehensive income (and any other reserves, to include unrealised gains and losses under the applicable accounting standards)</t>
  </si>
  <si>
    <t>3a</t>
  </si>
  <si>
    <t>Funds for general banking risk</t>
  </si>
  <si>
    <t>Amount of qualifying items referred to in Article 484 (3) and the related share premium accounts subject to phase out from CET1</t>
  </si>
  <si>
    <t> -</t>
  </si>
  <si>
    <t>Minority interests (amount allowed in consolidated CET1)</t>
  </si>
  <si>
    <t>5a</t>
  </si>
  <si>
    <t>Independently reviewed interim profits net of any foreseeable charge or dividend</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</si>
  <si>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</si>
  <si>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</si>
  <si>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</si>
  <si>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</si>
  <si>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</si>
  <si>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</si>
  <si>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</si>
  <si>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</si>
  <si>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</si>
  <si>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</si>
  <si>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</si>
  <si>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</si>
  <si>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inflate artificially the own funds of the institution (negative amount)</t>
  </si>
  <si>
    <t>Direct, indirect and synthetic holdings of the CET1 instruments of financial sector entities where the institution does not have a significant investment in those entities (amount above 10% threshold and net of eligible short positions) (negative amount)</t>
  </si>
  <si>
    <t>Direct, indirect and synthetic holdings of the CET1 instruments of financial sector entities where the institution has a significant investment in those entities (amount above 10% threshold and net of eligible short positions) (negative amount)</t>
  </si>
  <si>
    <t>Exposure amount of the following items which qualify for an RW of 1250%, where the institution opts for the deduction alternative</t>
  </si>
  <si>
    <t>Own funds</t>
  </si>
  <si>
    <t>of which: qualifying holdings outside the financial sector (negative amount)</t>
  </si>
  <si>
    <t>20c</t>
  </si>
  <si>
    <t>of which: securitisation positions (negative amount)</t>
  </si>
  <si>
    <t>20d</t>
  </si>
  <si>
    <t>of which: free deliveries (negative amount)</t>
  </si>
  <si>
    <t>Deferred tax assets arising from temporary difference (amount above 10% threshold, net of related tax liability where the conditions in Article 38 (3) are met) (negative amount)</t>
  </si>
  <si>
    <t>Amount exceeding the 15% threshold (negative amount)</t>
  </si>
  <si>
    <t>of which: direct and indirect holdings by the institution of the CET1 instruments of financial sector entities where the institution has a significant investment in those entities</t>
  </si>
  <si>
    <t>of which: deferred tax assets arising from temporary difference</t>
  </si>
  <si>
    <t>25a</t>
  </si>
  <si>
    <t>Losses for the current financial year (negative amount)</t>
  </si>
  <si>
    <t>25b</t>
  </si>
  <si>
    <t>Foreseeable tax charges relating to CET1 items (negative amount)</t>
  </si>
  <si>
    <t>Qualifying AT1 deductions that exceed the AT1 capital of the institution (negative amount)</t>
  </si>
  <si>
    <t>Total regulatory adjustments to Common Equity Tier 1 (CET1)</t>
  </si>
  <si>
    <t>Common Equity Tier 1 (CET1) capital</t>
  </si>
  <si>
    <t>Additional Tier 1 (AT1) capital: instruments</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</si>
  <si>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</si>
  <si>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</si>
  <si>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</si>
  <si>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Qualifying Tier 1 capital included in consolidated AT1 capital (including minority interest not included in row 5) issued by subsidiaries and held by third parties</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</si>
  <si>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</si>
  <si>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</si>
  <si>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</si>
  <si>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</si>
  <si>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</si>
  <si>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</si>
  <si>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of the AT1 instruments of financial sector entities where the institution has a significant investment in those entities (amount above 10% threshold and net of eligible short positions) (negative amount</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</si>
  <si>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</si>
  <si>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</si>
  <si>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</si>
  <si>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</si>
  <si>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</si>
  <si>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</si>
  <si>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parties</t>
  </si>
  <si>
    <t>Credit risk adjustments</t>
  </si>
  <si>
    <t>Tier 2 (T2) capital before regulatory adjustment</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</si>
  <si>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</si>
  <si>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</si>
  <si>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</si>
  <si>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</si>
  <si>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of the T2 instruments and subordinated loans of financial sector entities where the institution has a significant investment in those entities (net of eligible short positions) (negative amounts)</t>
  </si>
  <si>
    <t>Total regulatory adjustments to Tier 2 (T2) capital</t>
  </si>
  <si>
    <t>Tier 2 (T2) capital</t>
  </si>
  <si>
    <t>Total capital (TC = T1 + T2)</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</si>
  <si>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</si>
  <si>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</si>
  <si>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</si>
  <si>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</si>
  <si>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</si>
  <si>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Institution-specific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</si>
  <si>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of which: capital conservation buffer requirement</t>
  </si>
  <si>
    <t>of which: countercyclical buffer requirement</t>
  </si>
  <si>
    <t>of which: systemic risk buffer requirement Common Equity Tier 1 available to meet buffers (as a percentage of risk exposure amount)</t>
  </si>
  <si>
    <t>67a</t>
  </si>
  <si>
    <t>of which: Global Systemically Important Institution (G-SII) or Other Systemically Important Institution (O-SII) buffer</t>
  </si>
  <si>
    <t>Common Equity Tier 1 available to meet buffers (as a percentage of risk exposure amount)</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</si>
  <si>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</si>
  <si>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</si>
  <si>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</si>
  <si>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Direct and indirect holdings of the CET1 instruments of financial sector entities where the institution has a significant investment in those entities (amount below 10% threshold and net of eligible short positions)</t>
  </si>
  <si>
    <t>Deferred tax assets arising from temporary difference (amount below 10% threshold, net of related tax liability where the conditions in Article 38 (3)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</si>
  <si>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</si>
  <si>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</si>
  <si>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</si>
  <si>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</si>
  <si>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</si>
  <si>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</si>
  <si>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</si>
  <si>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</si>
  <si>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</si>
  <si>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</si>
  <si>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</si>
  <si>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</si>
  <si>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Introduction</t>
  </si>
  <si>
    <t>Table of Contents</t>
  </si>
  <si>
    <t>Portfolio composition disclosures</t>
  </si>
  <si>
    <t>Article 437 – Own funds</t>
  </si>
  <si>
    <t>Article 438 – Capital requirements</t>
  </si>
  <si>
    <t>Article 439 – Exposures to counterparty credit risk</t>
  </si>
  <si>
    <t>Article 440 – Capital buffers</t>
  </si>
  <si>
    <t>Article 442 – Credit risk adjustment</t>
  </si>
  <si>
    <t>Article 443 – Unencumbered assets</t>
  </si>
  <si>
    <t>Article 444 – Use of ECAIs</t>
  </si>
  <si>
    <t>Article 445 – Exposure to market risk</t>
  </si>
  <si>
    <t>Article 447 – Exposure in equities not included in the trading book</t>
  </si>
  <si>
    <t>Article 451 – Leverage ratio</t>
  </si>
  <si>
    <t>Article 452 – Use of the Internal Ratings Based Approach for credit risk</t>
  </si>
  <si>
    <t>Article 453 – Use of credit risk mitigation techniques</t>
  </si>
  <si>
    <t>Liquidity Coverage Ratio (LCR)</t>
  </si>
  <si>
    <t>Capital adequacy requirements for operational risk</t>
  </si>
  <si>
    <t>Counterparty credit risk exposure value</t>
  </si>
  <si>
    <t>Geographical distribution of credit exposures for the calculation of the countercyclical capital buffer</t>
  </si>
  <si>
    <t>Amount of institution-specific countercyclical capital buffer</t>
  </si>
  <si>
    <t>Total and average exposure by exposure type</t>
  </si>
  <si>
    <t>Exposure amount by country</t>
  </si>
  <si>
    <t>Residual maturity per exposure class</t>
  </si>
  <si>
    <t>Impaired and past due exposures per country</t>
  </si>
  <si>
    <t>Credit quality of forborne exposures</t>
  </si>
  <si>
    <t>Credit quality of performing and non-performing exposures by past due days</t>
  </si>
  <si>
    <t>Performing and non-performing exposures and related provisions</t>
  </si>
  <si>
    <t>Collateral obtained by taking possession and execution process</t>
  </si>
  <si>
    <t>Asset encumbrance</t>
  </si>
  <si>
    <t>Collateral received</t>
  </si>
  <si>
    <t>Encumbered assets/collateral received and associated liabilities</t>
  </si>
  <si>
    <t>Information on importance of encumbrance</t>
  </si>
  <si>
    <t>Capital adequacy requirements for market risk</t>
  </si>
  <si>
    <t>Exposure values before and after risk mitigation associated with each credit quality step</t>
  </si>
  <si>
    <t>Equity exposures in the banking book by exposure type</t>
  </si>
  <si>
    <t>Equity exposures in the banking book by position type</t>
  </si>
  <si>
    <t>LRSum</t>
  </si>
  <si>
    <t>LRCom</t>
  </si>
  <si>
    <t>LRSpl</t>
  </si>
  <si>
    <t>LRQua</t>
  </si>
  <si>
    <t>Corporates</t>
  </si>
  <si>
    <t>Retail secured by mortgages</t>
  </si>
  <si>
    <t>Geographical breakdown of PD and LGD for retail mortgages</t>
  </si>
  <si>
    <t>Liquidity Coverage Ratio (average of month-end observations)</t>
  </si>
  <si>
    <t>2a</t>
  </si>
  <si>
    <t>2b</t>
  </si>
  <si>
    <t>Item</t>
  </si>
  <si>
    <t>Amount (€ million)</t>
  </si>
  <si>
    <t>%</t>
  </si>
  <si>
    <t>Agriculture</t>
  </si>
  <si>
    <t>Crop and animal production, hunting and related service activities</t>
  </si>
  <si>
    <t>Other</t>
  </si>
  <si>
    <t>Manufacturing</t>
  </si>
  <si>
    <t>Other, including rubber and plastic products</t>
  </si>
  <si>
    <t>Construction</t>
  </si>
  <si>
    <t>Construction of buildings</t>
  </si>
  <si>
    <t>Wholesale and retail trade</t>
  </si>
  <si>
    <t>Wholesale trade, except of motor vehicles and motorcycles</t>
  </si>
  <si>
    <t>Retail trade, except of motor vehicles and motorcycles</t>
  </si>
  <si>
    <t>Transport and storage</t>
  </si>
  <si>
    <t>Other, including warehousing and support activities for transportation</t>
  </si>
  <si>
    <t>Accommodation and food service activities</t>
  </si>
  <si>
    <t>Other, including accommodation</t>
  </si>
  <si>
    <t>Information and communication</t>
  </si>
  <si>
    <t>Other, including computer programming, consultancy and related activities</t>
  </si>
  <si>
    <t>Real estate activities</t>
  </si>
  <si>
    <t>Professional, scientific and technical activities</t>
  </si>
  <si>
    <t>Legal and accounting activities</t>
  </si>
  <si>
    <t>Activities of head offices, management consultancy activities</t>
  </si>
  <si>
    <t>Other, including other professional, scientific and technical activities</t>
  </si>
  <si>
    <t>Administrative and support service activities</t>
  </si>
  <si>
    <t>Other, including rental and leasing activities</t>
  </si>
  <si>
    <t>Education</t>
  </si>
  <si>
    <t>Human health services and social work activities</t>
  </si>
  <si>
    <t xml:space="preserve">Human health activities </t>
  </si>
  <si>
    <t>Other, including residential care activities</t>
  </si>
  <si>
    <t>Arts, entertainment and recreation</t>
  </si>
  <si>
    <t>Other, including libraries, archives, museums and other cultural activities</t>
  </si>
  <si>
    <t>Other services</t>
  </si>
  <si>
    <t>Other, including activities of membership organisations</t>
  </si>
  <si>
    <t>Financial and insurance activities</t>
  </si>
  <si>
    <t>Trusts, funds and similar financial entities</t>
  </si>
  <si>
    <t>Other credit granting</t>
  </si>
  <si>
    <t>Activities auxiliary to financial services and insurance activities</t>
  </si>
  <si>
    <t>Go back to Table of Contents</t>
  </si>
  <si>
    <t>Gross exposure</t>
  </si>
  <si>
    <t>Net exposure</t>
  </si>
  <si>
    <t>Specific credit risk adjustment</t>
  </si>
  <si>
    <t>Average risk weighting</t>
  </si>
  <si>
    <t>Risk weighting</t>
  </si>
  <si>
    <t>Capital adequacy requirements</t>
  </si>
  <si>
    <t>SA exposure classes</t>
  </si>
  <si>
    <t>Central governments and central banks</t>
  </si>
  <si>
    <t>Regional governments and local authorities</t>
  </si>
  <si>
    <t>International organisations</t>
  </si>
  <si>
    <t>Multilateral development banks</t>
  </si>
  <si>
    <t>Institutions</t>
  </si>
  <si>
    <t>Units in collective investments schemes</t>
  </si>
  <si>
    <t>Retail</t>
  </si>
  <si>
    <t>Secured by mortgages on immovable property</t>
  </si>
  <si>
    <t>Exposures in default</t>
  </si>
  <si>
    <t>Items associated with particularly high risk</t>
  </si>
  <si>
    <t>Covered bonds</t>
  </si>
  <si>
    <t>Equity exposures</t>
  </si>
  <si>
    <t>Other items</t>
  </si>
  <si>
    <t>Total SA</t>
  </si>
  <si>
    <t>F-IRB exposure classes</t>
  </si>
  <si>
    <t>Equities</t>
  </si>
  <si>
    <t>Securitisation positions</t>
  </si>
  <si>
    <t>Total F-IRB</t>
  </si>
  <si>
    <t>A-IRB exposure classes</t>
  </si>
  <si>
    <t>Retail – Secured by real estate property</t>
  </si>
  <si>
    <t>Retail SME</t>
  </si>
  <si>
    <t>Retail non SME</t>
  </si>
  <si>
    <t>Total A-IRB</t>
  </si>
  <si>
    <t>Capital adequacy requirement</t>
  </si>
  <si>
    <t>190% Positions in unlisted equities</t>
  </si>
  <si>
    <t>290% Positions in listed equities</t>
  </si>
  <si>
    <t xml:space="preserve">                                          -   </t>
  </si>
  <si>
    <t>370% All other positions in equity</t>
  </si>
  <si>
    <t>250% Equity positions &gt;10% in financial entities</t>
  </si>
  <si>
    <t>Beta coefficient</t>
  </si>
  <si>
    <t>Average income</t>
  </si>
  <si>
    <t>Corporate finance</t>
  </si>
  <si>
    <t>Trading and sales</t>
  </si>
  <si>
    <t>Retail brokerage</t>
  </si>
  <si>
    <t>Commercial banking</t>
  </si>
  <si>
    <t>Retail banking</t>
  </si>
  <si>
    <t>Payment and settlement</t>
  </si>
  <si>
    <t>3b</t>
  </si>
  <si>
    <t>Gross replacement cost of derivative contracts (only items with a replacement cost greater than nil)</t>
  </si>
  <si>
    <t>Settlement of derivative contracts</t>
  </si>
  <si>
    <t>Add-ons for derivative contracts arising from potential future credit risk</t>
  </si>
  <si>
    <t>Net credit equivalent of derivative contracts</t>
  </si>
  <si>
    <t>General credit risk exposures</t>
  </si>
  <si>
    <t>Trading book exposure</t>
  </si>
  <si>
    <t>Exposure value for SA</t>
  </si>
  <si>
    <t>Exposure value for IRB</t>
  </si>
  <si>
    <t>Sum of long and short position for trading book</t>
  </si>
  <si>
    <t>Value for trading book for internal models</t>
  </si>
  <si>
    <t>010</t>
  </si>
  <si>
    <t>030</t>
  </si>
  <si>
    <t>040</t>
  </si>
  <si>
    <t>Own fund requirements</t>
  </si>
  <si>
    <t>Of which: General credit exposures</t>
  </si>
  <si>
    <t>Own funds requirement weights</t>
  </si>
  <si>
    <t>Of which: trading book exposures</t>
  </si>
  <si>
    <t>Of which: Securitisation exposures</t>
  </si>
  <si>
    <t>Counter-cyclical capital buffer rate</t>
  </si>
  <si>
    <t>Total risk exposure amount</t>
  </si>
  <si>
    <t>institution specific countercyclical buffer rate</t>
  </si>
  <si>
    <t>institution specific countercyclical buffer requirement</t>
  </si>
  <si>
    <t>Exposure class</t>
  </si>
  <si>
    <t>Total exposure amount</t>
  </si>
  <si>
    <t>Average exposure amount</t>
  </si>
  <si>
    <t>Equity positions SA</t>
  </si>
  <si>
    <t>Equity positions IRB</t>
  </si>
  <si>
    <t>Retail IRB</t>
  </si>
  <si>
    <t>Residual maturity (years)</t>
  </si>
  <si>
    <t>Central counterparties</t>
  </si>
  <si>
    <t>Amount of impaired exposures</t>
  </si>
  <si>
    <t>Amount of past due exposures not impaired</t>
  </si>
  <si>
    <t>If practical, the amounts of specific and general credit risk adjustments</t>
  </si>
  <si>
    <t xml:space="preserve">Spain </t>
  </si>
  <si>
    <t>Impaired</t>
  </si>
  <si>
    <t>Past due</t>
  </si>
  <si>
    <t>Impaired and past due</t>
  </si>
  <si>
    <t>Items in default</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</si>
  <si>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</si>
  <si>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</si>
  <si>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</si>
  <si>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</si>
  <si>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</si>
  <si>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</si>
  <si>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</si>
  <si>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</si>
  <si>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</si>
  <si>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</si>
  <si>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Loans and advances</t>
  </si>
  <si>
    <t>Central banks</t>
  </si>
  <si>
    <t>General governments</t>
  </si>
  <si>
    <t>Credit institutions</t>
  </si>
  <si>
    <t>Other financial corporations</t>
  </si>
  <si>
    <t>Non-financial corporations</t>
  </si>
  <si>
    <t>Households</t>
  </si>
  <si>
    <t>Debt securities</t>
  </si>
  <si>
    <t>Loan commitments given</t>
  </si>
  <si>
    <t>Gross carrying amount/nominal amount</t>
  </si>
  <si>
    <t>Performing exposures</t>
  </si>
  <si>
    <t>Non-performing exposures</t>
  </si>
  <si>
    <t>Not past due or past due ≤ 30 days</t>
  </si>
  <si>
    <t>Past due &gt; 30 days ≤ 90 days</t>
  </si>
  <si>
    <t>Unlikely to pay that are not past due or are past due ≤ 90 days</t>
  </si>
  <si>
    <t>Past due &gt; 7 years</t>
  </si>
  <si>
    <t xml:space="preserve">      Of which SMEs</t>
  </si>
  <si>
    <t>Off-balance-sheet exposures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</si>
  <si>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</si>
  <si>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</si>
  <si>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</si>
  <si>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</si>
  <si>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</si>
  <si>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</si>
  <si>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</si>
  <si>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</si>
  <si>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</si>
  <si>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 xml:space="preserve">          Of which SMEs</t>
  </si>
  <si>
    <t>Value at initial recognition</t>
  </si>
  <si>
    <t>Accumulated negative changes</t>
  </si>
  <si>
    <t>Property, plant and equipment (PP&amp;E)</t>
  </si>
  <si>
    <t>Other than PP&amp;E</t>
  </si>
  <si>
    <t>Carrying amount of encumbered assets</t>
  </si>
  <si>
    <t>Fair value of encumbered assets</t>
  </si>
  <si>
    <t>Carrying amount of unencumbered assets</t>
  </si>
  <si>
    <t>Fair value of unencumbered assets</t>
  </si>
  <si>
    <t>Assets of the reporting institution</t>
  </si>
  <si>
    <t>Loans on demand</t>
  </si>
  <si>
    <t>Equity instruments</t>
  </si>
  <si>
    <t>Loans and advances other than loans on demand</t>
  </si>
  <si>
    <t>Other assets</t>
  </si>
  <si>
    <t>060</t>
  </si>
  <si>
    <t>090</t>
  </si>
  <si>
    <t>Fair value of encumbered collateral received or own debt securities issued</t>
  </si>
  <si>
    <t>Fair value of collateral received or own debt securities issued available for encumbrance</t>
  </si>
  <si>
    <t>Collateral received by the reporting institutions</t>
  </si>
  <si>
    <t>Other collateral received</t>
  </si>
  <si>
    <t>Own debt securities issued other than own covered bonds of ABSs</t>
  </si>
  <si>
    <t>Matching liabilities, contingent liabilities or securities lent</t>
  </si>
  <si>
    <t>Assets, collateral received and own debt securities issued other than covered bonds and ABSs encumbered</t>
  </si>
  <si>
    <t>Carrying amount of selected financial liabilities</t>
  </si>
  <si>
    <t xml:space="preserve">Gross exposure </t>
  </si>
  <si>
    <t>Market risk exposure type</t>
  </si>
  <si>
    <t>Position risk in the trading book</t>
  </si>
  <si>
    <t>Large exposures in the trading book</t>
  </si>
  <si>
    <t>FX risk (all books)</t>
  </si>
  <si>
    <t>Settlement risk (all books)</t>
  </si>
  <si>
    <t>Commodities risk (all books)</t>
  </si>
  <si>
    <t>For those exchange-traded, a comparison to the market price where it is materially different from the fair value</t>
  </si>
  <si>
    <t>Exposure type</t>
  </si>
  <si>
    <t>Balance sheet value</t>
  </si>
  <si>
    <t>Fair value</t>
  </si>
  <si>
    <t>Exchange traded</t>
  </si>
  <si>
    <t>Private equity (sufficiently diversified)</t>
  </si>
  <si>
    <t>Other exposures</t>
  </si>
  <si>
    <t xml:space="preserve"> Applicable Amount </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</si>
  <si>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</si>
  <si>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</si>
  <si>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</si>
  <si>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</si>
  <si>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</si>
  <si>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</si>
  <si>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</si>
  <si>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429(7) of Regulation (EU) No 575/2013)</t>
  </si>
  <si>
    <t>EU-6b</t>
  </si>
  <si>
    <t>(Adjustment for exposures excluded from the leverage ratio total exposure measure in accordance with Article 429(14) of Regulation (EU) No 575/2013)</t>
  </si>
  <si>
    <t>Other adjustments</t>
  </si>
  <si>
    <t>Leverage ratio total exposure measure</t>
  </si>
  <si>
    <t>Table 28 LRCom</t>
  </si>
  <si>
    <t xml:space="preserve"> CRR leverage ratio exposure </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</si>
  <si>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</si>
  <si>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</si>
  <si>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</si>
  <si>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</si>
  <si>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</si>
  <si>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</si>
  <si>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 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</si>
  <si>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</si>
  <si>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</si>
  <si>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</si>
  <si>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</si>
  <si>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</si>
  <si>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</si>
  <si>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</si>
  <si>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 SFT exposures</t>
  </si>
  <si>
    <t>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</si>
  <si>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</si>
  <si>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</si>
  <si>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</si>
  <si>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</si>
  <si>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Articles 429b(4)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</si>
  <si>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</si>
  <si>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</si>
  <si>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</si>
  <si>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</si>
  <si>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</si>
  <si>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</si>
  <si>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</si>
  <si>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and 18)</t>
  </si>
  <si>
    <t>Exempted exposures in accordance with Article 429(7) and (14) of Regulation (EU) No 575/2013 (on and off balance sheet)</t>
  </si>
  <si>
    <t>EU-19a</t>
  </si>
  <si>
    <t>(Intragroup exposures (solo basis) exempted in accordance with Article 429(7) of Regulation (EU) No 575/2013 (on and off balance sheet))</t>
  </si>
  <si>
    <t>EU-19b</t>
  </si>
  <si>
    <t>(Exposures exempted in accordance with Article 429 (14) of Regulation (EU) No 575/2013 (on and off balance sheet))</t>
  </si>
  <si>
    <t>Capital and total exposure measure</t>
  </si>
  <si>
    <t>Tier 1 capital</t>
  </si>
  <si>
    <t>Leverage ratio total exposure measure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</si>
  <si>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</si>
  <si>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</si>
  <si>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</si>
  <si>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</si>
  <si>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</si>
  <si>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</si>
  <si>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</si>
  <si>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</si>
  <si>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</si>
  <si>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</si>
  <si>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</si>
  <si>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</si>
  <si>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</si>
  <si>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</si>
  <si>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</si>
  <si>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</si>
  <si>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</si>
  <si>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</si>
  <si>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</si>
  <si>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</si>
  <si>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</si>
  <si>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</si>
  <si>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</si>
  <si>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Corporate</t>
  </si>
  <si>
    <t>EU-11</t>
  </si>
  <si>
    <t>EU-12</t>
  </si>
  <si>
    <t>Other exposures (eg equity, securitisations, and other non-credit obligation assets)</t>
  </si>
  <si>
    <t>Value</t>
  </si>
  <si>
    <t>Total exposure</t>
  </si>
  <si>
    <t xml:space="preserve">Sum of outstanding loans </t>
  </si>
  <si>
    <t>Exposure values for undrawn commitments</t>
  </si>
  <si>
    <t>Exposure-weighted average risk weight</t>
  </si>
  <si>
    <t>PD</t>
  </si>
  <si>
    <t>Exposure class Retail secured by mortgages</t>
  </si>
  <si>
    <t>Total exposure value (after, where applicable, on or off-balance sheet netting) that is covered — after the application of volatility adjustments — by eligible financial collateral, and other eligible collateral (453 f)</t>
  </si>
  <si>
    <t>Total exposure (after, where applicable, on- or off-balance sheet netting) that is covered by guarantees or credit derivatives (453 g)</t>
  </si>
  <si>
    <t xml:space="preserve">                                                                  </t>
  </si>
  <si>
    <t>Private individuals and medium-sized enterprises</t>
  </si>
  <si>
    <t>items associated with particularly high risk</t>
  </si>
  <si>
    <t>Liquidity buffer</t>
  </si>
  <si>
    <t>Total net cash outflows</t>
  </si>
  <si>
    <t>Liquidity coverage ratio (%)</t>
  </si>
  <si>
    <t>Coupons / dividend</t>
  </si>
  <si>
    <r>
      <t>(</t>
    </r>
    <r>
      <rPr>
        <vertAlign val="superscript"/>
        <sz val="8"/>
        <color theme="3"/>
        <rFont val="Nunito Sans"/>
        <scheme val="minor"/>
      </rPr>
      <t>1</t>
    </r>
    <r>
      <rPr>
        <sz val="8"/>
        <color theme="3"/>
        <rFont val="Nunito Sans"/>
        <scheme val="minor"/>
      </rPr>
      <t>) ‘n/a’ inserted if the question is not applicable</t>
    </r>
  </si>
  <si>
    <r>
      <t> </t>
    </r>
    <r>
      <rPr>
        <sz val="8"/>
        <color theme="3"/>
        <rFont val="Nunito Sans"/>
        <scheme val="minor"/>
      </rPr>
      <t>-</t>
    </r>
  </si>
  <si>
    <t>Past due &gt; 90 days ≤ 180 days</t>
  </si>
  <si>
    <t>Past due &gt; 180 years ≤ 1 year</t>
  </si>
  <si>
    <t>Past due &gt; 1 year ≤ 2 years</t>
  </si>
  <si>
    <t>Past due &gt; 2 years ≤ 5 years</t>
  </si>
  <si>
    <t>Past due &gt; 5 years ≤ 7 years</t>
  </si>
  <si>
    <t>Row 1</t>
  </si>
  <si>
    <t>Row 2</t>
  </si>
  <si>
    <t>Exposure-weighted average</t>
  </si>
  <si>
    <t>€365m</t>
  </si>
  <si>
    <t>Capital adequacy requirement by exposure class at 31/12/2020 (€1,000)</t>
  </si>
  <si>
    <t>United kingdom</t>
  </si>
  <si>
    <t>Norway</t>
  </si>
  <si>
    <t>Total and average exposure by exposure type at 31/12/2020 (€1,000)</t>
  </si>
  <si>
    <t>Public sector entities</t>
  </si>
  <si>
    <t>International organistations</t>
  </si>
  <si>
    <t>Impaired and past due exposures per country at 31/12/2020 (€1,000)</t>
  </si>
  <si>
    <t>fully phased in</t>
  </si>
  <si>
    <t>Public sextor entities</t>
  </si>
  <si>
    <t>Non SA exposure classes</t>
  </si>
  <si>
    <t>A-IRB Retail – Secured by real estate property</t>
  </si>
  <si>
    <t>Equity IRB</t>
  </si>
  <si>
    <t>SEC ERBA Securitisation positions</t>
  </si>
  <si>
    <t>Equity exposure in managment book Kempen Asset Management</t>
  </si>
  <si>
    <t>Credit quality of forborne exposures at 31/12/2020 (€1,000)</t>
  </si>
  <si>
    <t>EL 31-12-2020</t>
  </si>
  <si>
    <t>RL 31-12-2020</t>
  </si>
  <si>
    <t>Expected Loss (EL) and Realised Loss (RL) of EAD for internally modelled retail secured by mortgages</t>
  </si>
  <si>
    <t>Q3 2020</t>
  </si>
  <si>
    <t>Q2 2020</t>
  </si>
  <si>
    <t>Q1 2020</t>
  </si>
  <si>
    <t>€46m</t>
  </si>
  <si>
    <t>€27m</t>
  </si>
  <si>
    <t>€13m</t>
  </si>
  <si>
    <t>Capital adequacy requirement by exposure class at 31/12/2019 (€1,000)</t>
  </si>
  <si>
    <t>Composition of loan portfolio excl. Households</t>
  </si>
  <si>
    <t>Securitisation exposures SEC ERBA</t>
  </si>
  <si>
    <t>Exposure value</t>
  </si>
  <si>
    <t>Impaired and past due exposures by exposure class at 31/12/2020 (€1,000)</t>
  </si>
  <si>
    <t>Asset encumbrance mainly concerns the claims on residential mortgages that are included in secured funding programs. Another important source is participation in the TLTRO III programme. Out of the potential sources of asset encumbrance, the majority of asset encumbrance is generated by the conditional pass through covered bond program. We have asset encumbrance limits in place in our funding planning</t>
  </si>
  <si>
    <t>Equity exposure in managment book Van Lanschot</t>
  </si>
  <si>
    <t>Equity expousure in banking book Van Lanschot Participaties</t>
  </si>
  <si>
    <t>Instruments in assiociates using the equity method (including Bolster)</t>
  </si>
  <si>
    <t>Description of the factors that had an impact on the leverage ratio during the period to which the disclosed leverage ratio refers:
During the reporting period, the leverage ratio decreased, mainly due to an increase in the exposure measure (denominator).</t>
  </si>
  <si>
    <t>(A) Amount (€1,000)</t>
  </si>
  <si>
    <t xml:space="preserve"> IRB equities simple risk weighting method at 31/12/2020 (€1,000)</t>
  </si>
  <si>
    <t>Capital adequacy requirements for operational risk (€1,000)</t>
  </si>
  <si>
    <t>Amount of institution-specific countercyclical capital buffer at 31/12/2020 (€1,000)</t>
  </si>
  <si>
    <t>Asset encumbrance at 31/12/2020 (€1,000)</t>
  </si>
  <si>
    <t>Collateral received at 31/12/2020 (€1,000)</t>
  </si>
  <si>
    <t>Encumbered assets/collateral received and associated liabilities at 31/12/2020 (€1,000)</t>
  </si>
  <si>
    <t>Residual maturity per exposure class at 31/12/2020</t>
  </si>
  <si>
    <t>Capital instruments' main features at 31/12/2020</t>
  </si>
  <si>
    <t>Own funds at 31/12/2020</t>
  </si>
  <si>
    <t>Geographical distribution of credit exposures for the calculation of the countercyclical capital buffer at 31/12/2020 (€1,000)</t>
  </si>
  <si>
    <t>Credit quality of performing and non-performing exposures by past due days at 31/12/2020 (€1,000)</t>
  </si>
  <si>
    <t>Collateral obtained by taking possession and execution process at 31/12/2020 (€1,000)</t>
  </si>
  <si>
    <t>Exposure values before and after risk mitigation associated with each credit quality step (€1,000)</t>
  </si>
  <si>
    <t>Capital adequacy requirements for market risk at 31/12/2020 (€1,000)</t>
  </si>
  <si>
    <t>Equity exposures in the banking book by exposure type at 31/12/2020 (€1,000)</t>
  </si>
  <si>
    <t>Amount (€1,000)</t>
  </si>
  <si>
    <t>Equity exposures in the banking book by position type at 31/12/2020</t>
  </si>
  <si>
    <t>LRSum at 31/12/2020 (€1,000)</t>
  </si>
  <si>
    <t>LRCom at 31/12/2020 (€1,000)</t>
  </si>
  <si>
    <t>LRSpl at 31/12/2020 (€1,000)</t>
  </si>
  <si>
    <t>Geographical breakdown of PD and LGD at 31/12/2020</t>
  </si>
  <si>
    <t>LGD</t>
  </si>
  <si>
    <t>Value (€1,000)</t>
  </si>
  <si>
    <t>Retail secured by mortgages at 31/12/2020</t>
  </si>
  <si>
    <t>LRQua at 31/12/2020</t>
  </si>
  <si>
    <t>Capital adequacy requirement by exposure class at 31/12/2020</t>
  </si>
  <si>
    <t>Capital adequacy requirement by exposure class at 31/12/2019</t>
  </si>
  <si>
    <t>IRB equities simple risk weighting method</t>
  </si>
  <si>
    <t>Q4 2020</t>
  </si>
  <si>
    <t>Liquidity Coverage Ratio (average of month-end observations) (€1,000)</t>
  </si>
  <si>
    <t>Agency services</t>
  </si>
  <si>
    <t>Counterparty credit risk exposure value at 31/12/2020 (€1,000)</t>
  </si>
  <si>
    <t>Description of the processes used to manage the risk of excessive leverage:
Van Lanschot Kempen's leverage ratio is well in excess of the minimum Basel requirement of 3%. ALCO monitors the leverage risk incurred by Van Lanschot Kempen.</t>
  </si>
  <si>
    <t>Impact of credit risk mitigation techniques of SA at 31/12/2020 (€1,000)</t>
  </si>
  <si>
    <t>For SA</t>
  </si>
  <si>
    <t>Impact of credit risk mitigation techniques of SA</t>
  </si>
  <si>
    <t>Our Pillar 3 disclosures take the form of a main document and an appendix. The appendix provides additional information about the risks we incur and the way we manage these risks. The tables included in the appendix do not align well with the tabular approach taken in the main document. The Pillar 3 disclosures are intended as an additional source of information to the annual report. Please note that our Pillar 3 disclosures have not been audited by our external auditor.</t>
  </si>
  <si>
    <t>Impaired and past due exposures per exposure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</si>
</sst>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_ ;_ * \-#,##0_ ;_ * &quot;-&quot;_ ;_ @_ "/>
    <numFmt numFmtId="165" formatCode="_ &quot;€&quot;\ * #,##0.00_ ;_ &quot;€&quot;\ * \-#,##0.00_ ;_ &quot;€&quot;\ * &quot;-&quot;??_ ;_ @_ "/>
    <numFmt numFmtId="166" formatCode="_ * #,##0.00_ ;_ * \-#,##0.00_ ;_ * &quot;-&quot;??_ ;_ @_ "/>
    <numFmt numFmtId="167" formatCode="_ * #,##0.0_ ;_ * \-#,##0.0_ ;_ * &quot;-&quot;?_ ;_ @_ "/>
    <numFmt numFmtId="168" formatCode="#,##0.0"/>
    <numFmt numFmtId="169" formatCode="_ * #,##0_ ;_ * \-#,##0_ ;_ * &quot;-&quot;??_ ;_ @_ "/>
    <numFmt numFmtId="170" formatCode="0.0%"/>
    <numFmt numFmtId="171" formatCode="dd\/mm\/yyyy;@"/>
    <numFmt numFmtId="172" formatCode="_-* #,##0.00_-;_-* #,##0.00\-;_-* &quot;-&quot;??_-;_-@_-"/>
    <numFmt numFmtId="173" formatCode="dd\/mm\/yyyy"/>
    <numFmt numFmtId="174" formatCode="[$-809]dd\ mmmm\ yyyy;@"/>
  </numFmts>
  <fonts count="58" x14ac:knownFonts="1">
    <font>
      <sz val="11"/>
      <color theme="1"/>
      <name val="Nunito Sans"/>
      <family val="2"/>
      <scheme val="minor"/>
    </font>
    <font>
      <sz val="11"/>
      <color theme="1"/>
      <name val="Nunito Sans"/>
      <family val="2"/>
      <scheme val="minor"/>
    </font>
    <font>
      <b/>
      <sz val="8"/>
      <color theme="0"/>
      <name val="Nunito Sans"/>
    </font>
    <font>
      <sz val="10"/>
      <color theme="0"/>
      <name val="Nunito Sans"/>
    </font>
    <font>
      <sz val="8"/>
      <name val="Nunito Sans"/>
    </font>
    <font>
      <b/>
      <vertAlign val="superscript"/>
      <sz val="8"/>
      <color theme="0"/>
      <name val="Nunito Sans"/>
    </font>
    <font>
      <sz val="10"/>
      <color rgb="FFFF0000"/>
      <name val="Nunito Sans"/>
    </font>
    <font>
      <sz val="8"/>
      <color rgb="FFFF0000"/>
      <name val="Nunito Sans"/>
    </font>
    <font>
      <b/>
      <sz val="8"/>
      <color rgb="FFFF0000"/>
      <name val="Nunito Sans"/>
    </font>
    <font>
      <sz val="8"/>
      <color theme="1"/>
      <name val="Nunito Sans"/>
      <scheme val="minor"/>
    </font>
    <font>
      <sz val="11"/>
      <color theme="1"/>
      <name val="Nunito Sans"/>
      <scheme val="minor"/>
    </font>
    <font>
      <sz val="8"/>
      <color rgb="FFFFFFFF"/>
      <name val="Nunito Sans"/>
      <scheme val="minor"/>
    </font>
    <font>
      <sz val="8"/>
      <color rgb="FF000000"/>
      <name val="Nunito Sans"/>
      <scheme val="minor"/>
    </font>
    <font>
      <b/>
      <sz val="10"/>
      <color theme="0"/>
      <name val="Nunito Sans"/>
    </font>
    <font>
      <b/>
      <sz val="11"/>
      <color theme="3"/>
      <name val="Nunito Sans"/>
      <scheme val="minor"/>
    </font>
    <font>
      <b/>
      <sz val="16"/>
      <color theme="0"/>
      <name val="Nunito Sans"/>
    </font>
    <font>
      <b/>
      <sz val="16"/>
      <color theme="0"/>
      <name val="Nunito Sans"/>
      <scheme val="minor"/>
    </font>
    <font>
      <u/>
      <sz val="11"/>
      <color theme="10"/>
      <name val="Nunito Sans"/>
      <family val="2"/>
      <scheme val="minor"/>
    </font>
    <font>
      <sz val="9"/>
      <color rgb="FFFFFFFF"/>
      <name val="Nunito Sans"/>
      <scheme val="minor"/>
    </font>
    <font>
      <sz val="8"/>
      <color theme="1"/>
      <name val="Nunito Sans"/>
      <family val="2"/>
      <scheme val="minor"/>
    </font>
    <font>
      <sz val="9"/>
      <color rgb="FF000000"/>
      <name val="Nunito Sans"/>
      <scheme val="minor"/>
    </font>
    <font>
      <b/>
      <sz val="9"/>
      <color rgb="FF000000"/>
      <name val="Nunito Sans"/>
      <scheme val="minor"/>
    </font>
    <font>
      <b/>
      <sz val="8"/>
      <color theme="3"/>
      <name val="Nunito Sans"/>
    </font>
    <font>
      <b/>
      <sz val="8"/>
      <color theme="0"/>
      <name val="Nunito Sans"/>
      <scheme val="minor"/>
    </font>
    <font>
      <u/>
      <sz val="11"/>
      <color theme="0"/>
      <name val="Nunito Sans"/>
      <family val="2"/>
      <scheme val="minor"/>
    </font>
    <font>
      <b/>
      <sz val="9"/>
      <color rgb="FF00585B"/>
      <name val="Nunito Sans"/>
      <scheme val="minor"/>
    </font>
    <font>
      <sz val="9"/>
      <color rgb="FF00585B"/>
      <name val="Nunito Sans"/>
      <scheme val="minor"/>
    </font>
    <font>
      <sz val="9"/>
      <name val="Nunito Sans"/>
      <scheme val="minor"/>
    </font>
    <font>
      <b/>
      <sz val="9"/>
      <color theme="3"/>
      <name val="Nunito Sans"/>
      <scheme val="minor"/>
    </font>
    <font>
      <b/>
      <sz val="10"/>
      <color theme="3"/>
      <name val="Nunito Sans"/>
    </font>
    <font>
      <sz val="9"/>
      <color theme="0"/>
      <name val="Nunito Sans"/>
      <scheme val="minor"/>
    </font>
    <font>
      <sz val="11"/>
      <color theme="0"/>
      <name val="Nunito Sans"/>
      <scheme val="minor"/>
    </font>
    <font>
      <sz val="8"/>
      <name val="Nunito Sans"/>
      <family val="2"/>
      <scheme val="minor"/>
    </font>
    <font>
      <b/>
      <sz val="10"/>
      <color rgb="FFFFFFFF"/>
      <name val="Nunito Sans"/>
      <scheme val="minor"/>
    </font>
    <font>
      <b/>
      <sz val="8"/>
      <color rgb="FFFFFFFF"/>
      <name val="Nunito Sans"/>
      <scheme val="minor"/>
    </font>
    <font>
      <b/>
      <sz val="8"/>
      <color rgb="FF00585B"/>
      <name val="Nunito Sans"/>
      <scheme val="minor"/>
    </font>
    <font>
      <sz val="8"/>
      <color theme="0"/>
      <name val="Nunito Sans"/>
    </font>
    <font>
      <sz val="8"/>
      <color theme="3"/>
      <name val="Nunito Sans"/>
    </font>
    <font>
      <b/>
      <sz val="9"/>
      <color theme="0"/>
      <name val="Nunito Sans"/>
    </font>
    <font>
      <sz val="8"/>
      <color theme="3"/>
      <name val="Nunito Sans"/>
      <scheme val="minor"/>
    </font>
    <font>
      <vertAlign val="superscript"/>
      <sz val="8"/>
      <color theme="3"/>
      <name val="Nunito Sans"/>
      <scheme val="minor"/>
    </font>
    <font>
      <sz val="9"/>
      <color theme="3"/>
      <name val="Nunito Sans"/>
      <scheme val="minor"/>
    </font>
    <font>
      <sz val="11"/>
      <color theme="3"/>
      <name val="Nunito Sans"/>
      <scheme val="minor"/>
    </font>
    <font>
      <sz val="8"/>
      <color theme="0"/>
      <name val="Nunito Sans"/>
      <scheme val="minor"/>
    </font>
    <font>
      <b/>
      <sz val="8"/>
      <color theme="3"/>
      <name val="Nunito Sans"/>
      <scheme val="minor"/>
    </font>
    <font>
      <sz val="8"/>
      <color theme="0"/>
      <name val="Nunito Sans"/>
      <family val="2"/>
      <scheme val="minor"/>
    </font>
    <font>
      <u/>
      <sz val="8"/>
      <color theme="10"/>
      <name val="Nunito Sans"/>
      <scheme val="minor"/>
    </font>
    <font>
      <sz val="8"/>
      <color theme="3"/>
      <name val="Nunito Sans"/>
      <family val="2"/>
      <scheme val="minor"/>
    </font>
    <font>
      <u/>
      <sz val="8"/>
      <color theme="10"/>
      <name val="Nunito Sans"/>
      <family val="2"/>
      <scheme val="minor"/>
    </font>
    <font>
      <sz val="10"/>
      <name val="Arial"/>
      <family val="2"/>
    </font>
    <font>
      <b/>
      <sz val="8"/>
      <name val="Nunito Sans"/>
    </font>
    <font>
      <sz val="11"/>
      <color theme="8" tint="0.79998168889431442"/>
      <name val="Nunito Sans"/>
      <scheme val="minor"/>
    </font>
    <font>
      <b/>
      <sz val="9"/>
      <color rgb="FFFFFFFF"/>
      <name val="Nunito Sans"/>
      <scheme val="minor"/>
    </font>
    <font>
      <sz val="9"/>
      <color theme="1"/>
      <name val="Nunito Sans"/>
      <scheme val="minor"/>
    </font>
    <font>
      <u/>
      <sz val="9"/>
      <color theme="0"/>
      <name val="Nunito Sans"/>
      <family val="2"/>
      <scheme val="minor"/>
    </font>
    <font>
      <sz val="9"/>
      <color theme="1"/>
      <name val="Nunito Sans"/>
      <family val="2"/>
      <scheme val="minor"/>
    </font>
    <font>
      <sz val="8"/>
      <name val="Nunito Sans"/>
      <scheme val="minor"/>
    </font>
    <font>
      <sz val="10"/>
      <color theme="3"/>
      <name val="Nunito Sans"/>
      <family val="2"/>
      <scheme val="minor"/>
    </font>
  </fonts>
  <fills count="8">
    <fill>
      <patternFill patternType="none"/>
    </fill>
    <fill>
      <patternFill patternType="gray125"/>
    </fill>
    <fill>
      <patternFill patternType="solid">
        <fgColor rgb="FF00585B"/>
        <bgColor indexed="64"/>
      </patternFill>
    </fill>
    <fill>
      <patternFill patternType="solid">
        <fgColor rgb="FFFFFFFF"/>
        <bgColor indexed="64"/>
      </patternFill>
    </fill>
    <fill>
      <patternFill patternType="solid">
        <fgColor theme="2" tint="-0.14999847407452621"/>
        <bgColor indexed="64"/>
      </patternFill>
    </fill>
    <fill>
      <patternFill patternType="solid">
        <fgColor theme="3"/>
        <bgColor indexed="64"/>
      </patternFill>
    </fill>
    <fill>
      <patternFill patternType="solid">
        <fgColor theme="8" tint="0.79998168889431442"/>
        <bgColor indexed="64"/>
      </patternFill>
    </fill>
    <fill>
      <patternFill patternType="solid">
        <fgColor theme="0"/>
        <bgColor indexed="64"/>
      </patternFill>
    </fill>
  </fills>
  <borders count="35">
    <border>
      <left/>
      <right/>
      <top/>
      <bottom/>
      <diagonal/>
    </border>
    <border>
      <left/>
      <right/>
      <top/>
      <bottom style="thin">
        <color theme="3"/>
      </bottom>
      <diagonal/>
    </border>
    <border>
      <left/>
      <right/>
      <top style="thin">
        <color theme="3"/>
      </top>
      <bottom style="thin">
        <color theme="3"/>
      </bottom>
      <diagonal/>
    </border>
    <border>
      <left/>
      <right/>
      <top style="thin">
        <color theme="3"/>
      </top>
      <bottom/>
      <diagonal/>
    </border>
    <border>
      <left/>
      <right/>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right style="thin">
        <color theme="8" tint="0.79998168889431442"/>
      </right>
      <top/>
      <bottom/>
      <diagonal/>
    </border>
    <border>
      <left/>
      <right style="thin">
        <color theme="8" tint="0.79998168889431442"/>
      </right>
      <top/>
      <bottom style="thin">
        <color theme="8" tint="0.79998168889431442"/>
      </bottom>
      <diagonal/>
    </border>
    <border>
      <left/>
      <right/>
      <top style="thin">
        <color theme="8" tint="0.79998168889431442"/>
      </top>
      <bottom/>
      <diagonal/>
    </border>
    <border>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3"/>
      </left>
      <right/>
      <top/>
      <bottom/>
      <diagonal/>
    </border>
    <border>
      <left style="thin">
        <color theme="3"/>
      </left>
      <right/>
      <top style="thin">
        <color theme="3"/>
      </top>
      <bottom/>
      <diagonal/>
    </border>
    <border>
      <left style="thin">
        <color theme="3"/>
      </left>
      <right/>
      <top/>
      <bottom style="thin">
        <color theme="3"/>
      </bottom>
      <diagonal/>
    </border>
    <border>
      <left style="thin">
        <color theme="3"/>
      </left>
      <right/>
      <top style="thin">
        <color theme="3"/>
      </top>
      <bottom style="thin">
        <color theme="3"/>
      </bottom>
      <diagonal/>
    </border>
    <border>
      <left/>
      <right style="thin">
        <color theme="3"/>
      </right>
      <top/>
      <bottom/>
      <diagonal/>
    </border>
    <border>
      <left/>
      <right style="thin">
        <color theme="3"/>
      </right>
      <top/>
      <bottom style="thin">
        <color theme="3"/>
      </bottom>
      <diagonal/>
    </border>
    <border>
      <left/>
      <right style="thin">
        <color theme="3"/>
      </right>
      <top style="thin">
        <color theme="3"/>
      </top>
      <bottom style="thin">
        <color theme="3"/>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right style="thin">
        <color theme="3"/>
      </right>
      <top style="thin">
        <color theme="3"/>
      </top>
      <bottom/>
      <diagonal/>
    </border>
    <border>
      <left style="thin">
        <color theme="8" tint="0.79998168889431442"/>
      </left>
      <right/>
      <top/>
      <bottom/>
      <diagonal/>
    </border>
    <border>
      <left style="thin">
        <color theme="8" tint="0.79998168889431442"/>
      </left>
      <right style="thin">
        <color theme="8" tint="0.79998168889431442"/>
      </right>
      <top/>
      <bottom/>
      <diagonal/>
    </border>
    <border>
      <left style="thin">
        <color theme="8" tint="0.79998168889431442"/>
      </left>
      <right/>
      <top style="thin">
        <color theme="8" tint="0.79998168889431442"/>
      </top>
      <bottom/>
      <diagonal/>
    </border>
    <border>
      <left style="thin">
        <color theme="8" tint="0.79998168889431442"/>
      </left>
      <right style="thin">
        <color theme="8" tint="0.79998168889431442"/>
      </right>
      <top/>
      <bottom style="thin">
        <color theme="8" tint="0.79998168889431442"/>
      </bottom>
      <diagonal/>
    </border>
    <border>
      <left style="thin">
        <color theme="3"/>
      </left>
      <right/>
      <top style="thin">
        <color theme="8" tint="0.79998168889431442"/>
      </top>
      <bottom/>
      <diagonal/>
    </border>
    <border>
      <left/>
      <right style="thin">
        <color theme="3"/>
      </right>
      <top style="thin">
        <color theme="8" tint="0.79998168889431442"/>
      </top>
      <bottom/>
      <diagonal/>
    </border>
    <border>
      <left/>
      <right style="thin">
        <color theme="8" tint="0.79998168889431442"/>
      </right>
      <top/>
      <bottom style="thin">
        <color theme="0"/>
      </bottom>
      <diagonal/>
    </border>
    <border>
      <left/>
      <right style="thin">
        <color theme="0"/>
      </right>
      <top/>
      <bottom/>
      <diagonal/>
    </border>
    <border>
      <left/>
      <right style="thin">
        <color theme="8" tint="0.79998168889431442"/>
      </right>
      <top/>
      <bottom style="thin">
        <color theme="3"/>
      </bottom>
      <diagonal/>
    </border>
    <border>
      <left/>
      <right/>
      <top/>
      <bottom style="thin">
        <color theme="0"/>
      </bottom>
      <diagonal/>
    </border>
    <border>
      <left style="thin">
        <color theme="8" tint="0.79998168889431442"/>
      </left>
      <right/>
      <top/>
      <bottom style="thin">
        <color theme="3"/>
      </bottom>
      <diagonal/>
    </border>
  </borders>
  <cellStyleXfs count="6">
    <xf numFmtId="0" fontId="0" fillId="0" borderId="0"/>
    <xf numFmtId="9" fontId="1" fillId="0" borderId="0" applyFont="0" applyFill="0" applyBorder="0" applyAlignment="0" applyProtection="0"/>
    <xf numFmtId="0" fontId="17" fillId="0" borderId="0" applyNumberFormat="0" applyFill="0" applyBorder="0" applyAlignment="0" applyProtection="0"/>
    <xf numFmtId="172" fontId="4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cellStyleXfs>
  <cellXfs count="438">
    <xf numFmtId="0" fontId="0" fillId="0" borderId="0" xfId="0"/>
    <xf numFmtId="167" fontId="7" fillId="0" borderId="0" xfId="0" applyNumberFormat="1" applyFont="1" applyFill="1" applyBorder="1"/>
    <xf numFmtId="0" fontId="0" fillId="0" borderId="0" xfId="0" applyAlignment="1">
      <alignment horizontal="left"/>
    </xf>
    <xf numFmtId="0" fontId="9" fillId="0" borderId="0" xfId="0" applyFont="1" applyAlignment="1">
      <alignment horizontal="left"/>
    </xf>
    <xf numFmtId="0" fontId="10" fillId="0" borderId="0" xfId="0" applyFont="1"/>
    <xf numFmtId="0" fontId="0" fillId="0" borderId="0" xfId="0" applyAlignment="1">
      <alignment horizontal="right" vertical="center"/>
    </xf>
    <xf numFmtId="0" fontId="0" fillId="0" borderId="0" xfId="0" applyAlignment="1">
      <alignment vertical="center"/>
    </xf>
    <xf numFmtId="0" fontId="0" fillId="0" borderId="0" xfId="0" applyAlignment="1">
      <alignment horizontal="center"/>
    </xf>
    <xf numFmtId="0" fontId="6" fillId="0" borderId="0" xfId="0" applyFont="1" applyFill="1" applyBorder="1" applyAlignment="1">
      <alignment horizontal="left"/>
    </xf>
    <xf numFmtId="0" fontId="7" fillId="0" borderId="0" xfId="0" applyFont="1" applyFill="1" applyBorder="1" applyAlignment="1">
      <alignment vertical="center" wrapText="1"/>
    </xf>
    <xf numFmtId="167" fontId="8"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7" fontId="7" fillId="0" borderId="0" xfId="0" applyNumberFormat="1" applyFont="1" applyFill="1" applyBorder="1" applyAlignment="1">
      <alignment vertical="center" wrapText="1"/>
    </xf>
    <xf numFmtId="167" fontId="6" fillId="0" borderId="0" xfId="0" applyNumberFormat="1" applyFont="1" applyFill="1" applyBorder="1" applyAlignment="1">
      <alignment vertical="center" wrapText="1"/>
    </xf>
    <xf numFmtId="0" fontId="0" fillId="0" borderId="0" xfId="0" applyAlignment="1">
      <alignment vertical="center" wrapText="1"/>
    </xf>
    <xf numFmtId="0" fontId="4" fillId="0" borderId="0" xfId="0" applyFont="1" applyBorder="1" applyAlignment="1">
      <alignment vertical="center" wrapText="1"/>
    </xf>
    <xf numFmtId="0" fontId="9" fillId="0" borderId="0" xfId="0" applyFont="1" applyAlignment="1">
      <alignment horizontal="left" vertical="center"/>
    </xf>
    <xf numFmtId="0" fontId="6" fillId="0" borderId="0" xfId="0" applyFont="1" applyFill="1" applyBorder="1" applyAlignment="1">
      <alignment horizontal="left" vertical="center"/>
    </xf>
    <xf numFmtId="0" fontId="0" fillId="0" borderId="0" xfId="0" applyAlignment="1">
      <alignment horizontal="left" vertical="center"/>
    </xf>
    <xf numFmtId="0" fontId="0" fillId="4" borderId="0" xfId="0" applyFill="1"/>
    <xf numFmtId="0" fontId="0" fillId="0" borderId="0" xfId="0" applyFill="1"/>
    <xf numFmtId="0" fontId="14" fillId="0" borderId="0" xfId="0" applyFont="1" applyFill="1"/>
    <xf numFmtId="0" fontId="13" fillId="4" borderId="0" xfId="0" applyFont="1" applyFill="1" applyAlignment="1">
      <alignment vertical="center" wrapText="1"/>
    </xf>
    <xf numFmtId="0" fontId="15" fillId="2" borderId="0" xfId="0" applyFont="1" applyFill="1" applyAlignment="1">
      <alignment vertical="center" wrapText="1"/>
    </xf>
    <xf numFmtId="0" fontId="23" fillId="5" borderId="0" xfId="0" applyFont="1" applyFill="1" applyAlignment="1">
      <alignment horizontal="left" vertical="center"/>
    </xf>
    <xf numFmtId="0" fontId="0" fillId="5" borderId="0" xfId="0" applyFill="1" applyAlignment="1">
      <alignment horizontal="right" vertical="center"/>
    </xf>
    <xf numFmtId="0" fontId="18" fillId="2" borderId="0" xfId="0" applyFont="1" applyFill="1" applyAlignment="1">
      <alignment vertical="center"/>
    </xf>
    <xf numFmtId="0" fontId="18" fillId="0" borderId="0" xfId="0" applyFont="1" applyFill="1" applyAlignment="1">
      <alignment vertical="center"/>
    </xf>
    <xf numFmtId="0" fontId="22" fillId="0" borderId="0" xfId="0"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0" fillId="0" borderId="0" xfId="0" applyFont="1" applyFill="1" applyBorder="1" applyAlignment="1">
      <alignment vertical="center"/>
    </xf>
    <xf numFmtId="3" fontId="26" fillId="0" borderId="0" xfId="0" applyNumberFormat="1" applyFont="1" applyFill="1" applyBorder="1" applyAlignment="1">
      <alignment horizontal="right" vertical="center"/>
    </xf>
    <xf numFmtId="0" fontId="10" fillId="0" borderId="0" xfId="0" applyFont="1" applyFill="1" applyBorder="1"/>
    <xf numFmtId="0" fontId="26" fillId="0" borderId="0" xfId="0" applyFont="1" applyFill="1" applyBorder="1" applyAlignment="1">
      <alignment horizontal="right"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26" fillId="0" borderId="0" xfId="0" applyFont="1" applyFill="1" applyBorder="1" applyAlignment="1">
      <alignment horizontal="right" vertical="center" wrapText="1"/>
    </xf>
    <xf numFmtId="0" fontId="26" fillId="0" borderId="0" xfId="0" applyFont="1" applyFill="1" applyBorder="1" applyAlignment="1">
      <alignment vertical="center" wrapText="1"/>
    </xf>
    <xf numFmtId="0" fontId="30" fillId="0" borderId="0" xfId="0" applyFont="1" applyFill="1" applyBorder="1" applyAlignment="1">
      <alignment vertical="center"/>
    </xf>
    <xf numFmtId="3" fontId="30" fillId="0" borderId="0" xfId="0" applyNumberFormat="1" applyFont="1" applyFill="1" applyBorder="1" applyAlignment="1">
      <alignment horizontal="right" vertical="center"/>
    </xf>
    <xf numFmtId="9" fontId="30" fillId="0" borderId="0" xfId="0" applyNumberFormat="1" applyFont="1" applyFill="1" applyBorder="1" applyAlignment="1">
      <alignment horizontal="right" vertical="center"/>
    </xf>
    <xf numFmtId="0" fontId="31" fillId="0" borderId="0" xfId="0" applyFont="1" applyFill="1" applyBorder="1"/>
    <xf numFmtId="0" fontId="31" fillId="0" borderId="0" xfId="0" applyFont="1" applyFill="1" applyBorder="1" applyAlignment="1">
      <alignment vertical="center"/>
    </xf>
    <xf numFmtId="3" fontId="18"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0" fontId="25" fillId="0" borderId="0" xfId="0" applyFont="1" applyFill="1" applyBorder="1" applyAlignment="1">
      <alignment vertical="center"/>
    </xf>
    <xf numFmtId="0" fontId="34" fillId="2" borderId="0" xfId="0" applyFont="1" applyFill="1" applyBorder="1" applyAlignment="1">
      <alignment horizontal="left" vertical="center"/>
    </xf>
    <xf numFmtId="0" fontId="11" fillId="2" borderId="0" xfId="0" applyFont="1" applyFill="1" applyAlignment="1">
      <alignment horizontal="center" vertical="center" wrapText="1"/>
    </xf>
    <xf numFmtId="3" fontId="28" fillId="0" borderId="0" xfId="0" applyNumberFormat="1" applyFont="1" applyFill="1" applyBorder="1" applyAlignment="1">
      <alignment horizontal="righ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2" fillId="0" borderId="0" xfId="0" applyFont="1" applyFill="1" applyBorder="1" applyAlignment="1">
      <alignment vertical="center" wrapText="1"/>
    </xf>
    <xf numFmtId="0" fontId="13" fillId="0" borderId="0" xfId="0" applyFont="1" applyFill="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right" vertical="center" wrapText="1"/>
    </xf>
    <xf numFmtId="0" fontId="21" fillId="0" borderId="0" xfId="0" applyFont="1" applyFill="1" applyBorder="1" applyAlignment="1">
      <alignment vertical="center"/>
    </xf>
    <xf numFmtId="3"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33" fillId="2" borderId="0" xfId="0" applyFont="1" applyFill="1" applyAlignment="1">
      <alignment vertical="center"/>
    </xf>
    <xf numFmtId="3" fontId="27" fillId="0" borderId="0" xfId="0" applyNumberFormat="1" applyFont="1" applyFill="1" applyBorder="1" applyAlignment="1">
      <alignment vertical="center"/>
    </xf>
    <xf numFmtId="0" fontId="27"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Alignment="1">
      <alignment vertical="center" wrapText="1"/>
    </xf>
    <xf numFmtId="0" fontId="2" fillId="2" borderId="0" xfId="0" applyFont="1" applyFill="1" applyBorder="1" applyAlignment="1">
      <alignment horizontal="right" vertical="center" wrapText="1"/>
    </xf>
    <xf numFmtId="10" fontId="27" fillId="3" borderId="0" xfId="1" applyNumberFormat="1" applyFont="1" applyFill="1" applyBorder="1" applyAlignment="1">
      <alignment vertical="center"/>
    </xf>
    <xf numFmtId="0" fontId="22"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1"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36" fillId="5" borderId="7" xfId="0" applyFont="1" applyFill="1" applyBorder="1" applyAlignment="1">
      <alignment horizontal="right" vertical="center" wrapText="1"/>
    </xf>
    <xf numFmtId="0" fontId="36" fillId="5" borderId="8" xfId="0" applyFont="1" applyFill="1" applyBorder="1" applyAlignment="1">
      <alignment horizontal="right" vertical="center" wrapText="1"/>
    </xf>
    <xf numFmtId="0" fontId="23" fillId="5" borderId="4" xfId="0" applyFont="1" applyFill="1" applyBorder="1" applyAlignment="1">
      <alignment horizontal="right" vertical="center"/>
    </xf>
    <xf numFmtId="0" fontId="23" fillId="5" borderId="8" xfId="0" applyFont="1" applyFill="1" applyBorder="1" applyAlignment="1">
      <alignment horizontal="right" vertical="center"/>
    </xf>
    <xf numFmtId="0" fontId="3" fillId="2" borderId="0" xfId="0" applyFont="1" applyFill="1" applyBorder="1" applyAlignment="1">
      <alignment horizontal="center" wrapText="1"/>
    </xf>
    <xf numFmtId="0" fontId="4" fillId="6" borderId="0" xfId="0" applyFont="1" applyFill="1" applyBorder="1" applyAlignment="1">
      <alignment vertical="center" wrapText="1"/>
    </xf>
    <xf numFmtId="0" fontId="9" fillId="6" borderId="0" xfId="0" applyFont="1" applyFill="1" applyBorder="1" applyAlignment="1">
      <alignment vertical="center" wrapText="1"/>
    </xf>
    <xf numFmtId="0" fontId="2" fillId="2" borderId="0" xfId="0" applyFont="1" applyFill="1" applyAlignment="1">
      <alignment horizontal="right" wrapText="1"/>
    </xf>
    <xf numFmtId="0" fontId="37" fillId="0" borderId="0" xfId="0" applyFont="1" applyBorder="1" applyAlignment="1">
      <alignment horizontal="right" vertical="center" wrapText="1"/>
    </xf>
    <xf numFmtId="3" fontId="37" fillId="0" borderId="0" xfId="0" applyNumberFormat="1" applyFont="1" applyBorder="1" applyAlignment="1">
      <alignment horizontal="right" vertical="center" wrapText="1"/>
    </xf>
    <xf numFmtId="168" fontId="37" fillId="0" borderId="0" xfId="0" applyNumberFormat="1" applyFont="1" applyBorder="1" applyAlignment="1">
      <alignment horizontal="right" vertical="center" wrapText="1"/>
    </xf>
    <xf numFmtId="0" fontId="4" fillId="6" borderId="16" xfId="0" applyFont="1" applyFill="1" applyBorder="1" applyAlignment="1">
      <alignment horizontal="right" vertical="center" wrapText="1"/>
    </xf>
    <xf numFmtId="0" fontId="37" fillId="0" borderId="16" xfId="0" applyFont="1" applyBorder="1" applyAlignment="1">
      <alignment horizontal="right" vertical="center" wrapText="1"/>
    </xf>
    <xf numFmtId="0" fontId="3" fillId="2" borderId="16" xfId="0" applyFont="1" applyFill="1" applyBorder="1" applyAlignment="1">
      <alignment horizontal="center" wrapText="1"/>
    </xf>
    <xf numFmtId="0" fontId="2" fillId="2" borderId="16" xfId="0" applyFont="1" applyFill="1" applyBorder="1" applyAlignment="1">
      <alignment horizontal="right" wrapText="1"/>
    </xf>
    <xf numFmtId="14" fontId="37" fillId="0" borderId="16" xfId="0" applyNumberFormat="1" applyFont="1" applyBorder="1" applyAlignment="1">
      <alignment horizontal="right" vertical="center" wrapText="1"/>
    </xf>
    <xf numFmtId="0" fontId="2" fillId="2" borderId="0" xfId="0" applyFont="1" applyFill="1" applyBorder="1" applyAlignment="1">
      <alignment wrapText="1"/>
    </xf>
    <xf numFmtId="0" fontId="2" fillId="2" borderId="0" xfId="0" applyFont="1" applyFill="1" applyAlignment="1">
      <alignment wrapText="1"/>
    </xf>
    <xf numFmtId="0" fontId="0" fillId="5" borderId="0" xfId="0" applyFill="1" applyAlignment="1">
      <alignment horizontal="left"/>
    </xf>
    <xf numFmtId="169" fontId="37" fillId="0" borderId="0" xfId="4" applyNumberFormat="1" applyFont="1" applyAlignment="1">
      <alignment horizontal="right" vertical="center" wrapText="1"/>
    </xf>
    <xf numFmtId="10" fontId="37" fillId="0" borderId="0" xfId="1" applyNumberFormat="1" applyFont="1" applyBorder="1" applyAlignment="1">
      <alignment horizontal="right" vertical="center" wrapText="1"/>
    </xf>
    <xf numFmtId="0" fontId="22" fillId="6" borderId="0" xfId="0" applyFont="1" applyFill="1" applyBorder="1" applyAlignment="1">
      <alignment vertical="center" wrapText="1"/>
    </xf>
    <xf numFmtId="0" fontId="22" fillId="6" borderId="1" xfId="0" applyFont="1" applyFill="1" applyBorder="1" applyAlignment="1">
      <alignment vertical="center" wrapText="1"/>
    </xf>
    <xf numFmtId="3" fontId="41" fillId="3" borderId="0" xfId="0" applyNumberFormat="1" applyFont="1" applyFill="1" applyBorder="1" applyAlignment="1">
      <alignment horizontal="right" vertical="center"/>
    </xf>
    <xf numFmtId="0" fontId="41" fillId="3" borderId="0" xfId="0" applyFont="1" applyFill="1" applyBorder="1" applyAlignment="1">
      <alignment horizontal="right" vertical="center"/>
    </xf>
    <xf numFmtId="0" fontId="4" fillId="6" borderId="1" xfId="0" applyFont="1" applyFill="1" applyBorder="1" applyAlignment="1">
      <alignment vertical="center" wrapText="1"/>
    </xf>
    <xf numFmtId="0" fontId="41" fillId="3" borderId="1" xfId="0" applyFont="1" applyFill="1" applyBorder="1" applyAlignment="1">
      <alignment horizontal="right" vertical="center"/>
    </xf>
    <xf numFmtId="0" fontId="22" fillId="6" borderId="2" xfId="0" applyFont="1" applyFill="1" applyBorder="1" applyAlignment="1">
      <alignment vertical="center" wrapText="1"/>
    </xf>
    <xf numFmtId="0" fontId="2" fillId="2" borderId="16" xfId="0" applyFont="1" applyFill="1" applyBorder="1" applyAlignment="1">
      <alignment horizontal="right" vertical="center" wrapText="1"/>
    </xf>
    <xf numFmtId="0" fontId="2" fillId="2" borderId="19" xfId="0" applyFont="1" applyFill="1" applyBorder="1" applyAlignment="1">
      <alignment horizontal="right" vertical="center" wrapText="1"/>
    </xf>
    <xf numFmtId="0" fontId="2" fillId="2" borderId="16" xfId="0" applyFont="1" applyFill="1" applyBorder="1" applyAlignment="1">
      <alignment horizontal="right" vertical="top" wrapText="1"/>
    </xf>
    <xf numFmtId="0" fontId="2" fillId="2" borderId="19" xfId="0" applyFont="1" applyFill="1" applyBorder="1" applyAlignment="1">
      <alignment horizontal="right" vertical="top" wrapText="1"/>
    </xf>
    <xf numFmtId="169" fontId="22" fillId="0" borderId="1" xfId="4" applyNumberFormat="1" applyFont="1" applyBorder="1" applyAlignment="1">
      <alignment vertical="center" wrapText="1"/>
    </xf>
    <xf numFmtId="169" fontId="22" fillId="0" borderId="17" xfId="4" applyNumberFormat="1" applyFont="1" applyBorder="1" applyAlignment="1">
      <alignment vertical="center" wrapText="1"/>
    </xf>
    <xf numFmtId="169" fontId="22" fillId="0" borderId="20" xfId="4" applyNumberFormat="1" applyFont="1" applyBorder="1" applyAlignment="1">
      <alignment vertical="center" wrapText="1"/>
    </xf>
    <xf numFmtId="0" fontId="2" fillId="2" borderId="12" xfId="0" applyFont="1" applyFill="1" applyBorder="1" applyAlignment="1">
      <alignment horizontal="right" vertical="top" wrapText="1"/>
    </xf>
    <xf numFmtId="9" fontId="27" fillId="6" borderId="0" xfId="1" applyFont="1" applyFill="1" applyBorder="1" applyAlignment="1">
      <alignment horizontal="right" vertical="center"/>
    </xf>
    <xf numFmtId="3" fontId="30" fillId="5" borderId="0" xfId="0" applyNumberFormat="1" applyFont="1" applyFill="1" applyBorder="1" applyAlignment="1">
      <alignment horizontal="right" vertical="center"/>
    </xf>
    <xf numFmtId="3" fontId="41" fillId="0" borderId="0" xfId="0" applyNumberFormat="1" applyFont="1" applyFill="1" applyBorder="1" applyAlignment="1">
      <alignment horizontal="right" vertical="center"/>
    </xf>
    <xf numFmtId="9" fontId="27" fillId="6" borderId="1" xfId="1" applyFont="1" applyFill="1" applyBorder="1" applyAlignment="1">
      <alignment horizontal="right" vertical="center"/>
    </xf>
    <xf numFmtId="169" fontId="2" fillId="5" borderId="4" xfId="4" applyNumberFormat="1" applyFont="1" applyFill="1" applyBorder="1" applyAlignment="1">
      <alignment vertical="center" wrapText="1"/>
    </xf>
    <xf numFmtId="169" fontId="2" fillId="5" borderId="8" xfId="4" applyNumberFormat="1" applyFont="1" applyFill="1" applyBorder="1" applyAlignment="1">
      <alignment vertical="center" wrapText="1"/>
    </xf>
    <xf numFmtId="3" fontId="30" fillId="5" borderId="7" xfId="0" applyNumberFormat="1" applyFont="1" applyFill="1" applyBorder="1" applyAlignment="1">
      <alignment horizontal="right" vertical="center"/>
    </xf>
    <xf numFmtId="3" fontId="41" fillId="0" borderId="16" xfId="0" applyNumberFormat="1" applyFont="1" applyFill="1" applyBorder="1" applyAlignment="1">
      <alignment horizontal="right" vertical="center"/>
    </xf>
    <xf numFmtId="0" fontId="2" fillId="2" borderId="1" xfId="0" applyFont="1" applyFill="1" applyBorder="1" applyAlignment="1">
      <alignment vertical="center" wrapText="1"/>
    </xf>
    <xf numFmtId="169" fontId="22" fillId="0" borderId="17" xfId="4" applyNumberFormat="1" applyFont="1" applyBorder="1" applyAlignment="1">
      <alignment horizontal="right" vertical="center" wrapText="1"/>
    </xf>
    <xf numFmtId="169" fontId="22" fillId="0" borderId="1" xfId="4" applyNumberFormat="1" applyFont="1" applyBorder="1" applyAlignment="1">
      <alignment horizontal="right" vertical="center" wrapText="1"/>
    </xf>
    <xf numFmtId="0" fontId="2" fillId="2" borderId="1" xfId="0" applyFont="1" applyFill="1" applyBorder="1" applyAlignment="1">
      <alignment horizontal="right" vertical="center" wrapText="1"/>
    </xf>
    <xf numFmtId="171" fontId="22" fillId="6" borderId="0" xfId="0" applyNumberFormat="1" applyFont="1" applyFill="1" applyAlignment="1">
      <alignment vertical="center" wrapText="1"/>
    </xf>
    <xf numFmtId="3" fontId="30" fillId="5" borderId="4" xfId="0" applyNumberFormat="1" applyFont="1" applyFill="1" applyBorder="1" applyAlignment="1">
      <alignment horizontal="right" vertical="center"/>
    </xf>
    <xf numFmtId="171" fontId="2" fillId="2" borderId="0" xfId="0" applyNumberFormat="1" applyFont="1" applyFill="1" applyBorder="1" applyAlignment="1">
      <alignment horizontal="right" vertical="center"/>
    </xf>
    <xf numFmtId="0" fontId="34" fillId="2" borderId="0" xfId="0" applyFont="1" applyFill="1" applyAlignment="1">
      <alignment horizontal="right" vertical="center" wrapText="1"/>
    </xf>
    <xf numFmtId="0" fontId="43" fillId="5" borderId="0" xfId="0" applyFont="1" applyFill="1" applyBorder="1" applyAlignment="1">
      <alignment vertical="center"/>
    </xf>
    <xf numFmtId="0" fontId="11" fillId="2" borderId="0" xfId="0" applyFont="1" applyFill="1" applyAlignment="1">
      <alignment vertical="center"/>
    </xf>
    <xf numFmtId="0" fontId="11" fillId="5" borderId="0" xfId="0" applyFont="1" applyFill="1" applyAlignment="1">
      <alignment vertical="center"/>
    </xf>
    <xf numFmtId="0" fontId="12" fillId="6" borderId="16" xfId="0" applyFont="1" applyFill="1" applyBorder="1" applyAlignment="1">
      <alignment vertical="center"/>
    </xf>
    <xf numFmtId="3" fontId="39" fillId="3" borderId="19" xfId="0" applyNumberFormat="1" applyFont="1" applyFill="1" applyBorder="1" applyAlignment="1">
      <alignment horizontal="right" vertical="center"/>
    </xf>
    <xf numFmtId="0" fontId="39" fillId="3" borderId="19" xfId="0" applyFont="1" applyFill="1" applyBorder="1" applyAlignment="1">
      <alignment horizontal="right" vertical="center"/>
    </xf>
    <xf numFmtId="0" fontId="39" fillId="3" borderId="0" xfId="0" applyFont="1" applyFill="1" applyBorder="1" applyAlignment="1">
      <alignment horizontal="right" vertical="center"/>
    </xf>
    <xf numFmtId="49" fontId="44" fillId="6" borderId="23" xfId="0" applyNumberFormat="1" applyFont="1" applyFill="1" applyBorder="1" applyAlignment="1">
      <alignment horizontal="left" vertical="center"/>
    </xf>
    <xf numFmtId="3" fontId="44" fillId="3" borderId="22" xfId="0" applyNumberFormat="1" applyFont="1" applyFill="1" applyBorder="1" applyAlignment="1">
      <alignment horizontal="right" vertical="center"/>
    </xf>
    <xf numFmtId="3" fontId="39" fillId="0" borderId="19" xfId="0" applyNumberFormat="1" applyFont="1" applyBorder="1" applyAlignment="1">
      <alignment horizontal="right" vertical="center"/>
    </xf>
    <xf numFmtId="9" fontId="39" fillId="0" borderId="19" xfId="0" applyNumberFormat="1" applyFont="1" applyBorder="1" applyAlignment="1">
      <alignment horizontal="right" vertical="center"/>
    </xf>
    <xf numFmtId="0" fontId="44" fillId="6" borderId="23" xfId="0" applyFont="1" applyFill="1" applyBorder="1" applyAlignment="1">
      <alignment vertical="center"/>
    </xf>
    <xf numFmtId="3" fontId="44" fillId="0" borderId="22" xfId="0" applyNumberFormat="1" applyFont="1" applyBorder="1" applyAlignment="1">
      <alignment horizontal="right" vertical="center"/>
    </xf>
    <xf numFmtId="9" fontId="44" fillId="0" borderId="22" xfId="0" applyNumberFormat="1" applyFont="1" applyBorder="1" applyAlignment="1">
      <alignment horizontal="right" vertical="center"/>
    </xf>
    <xf numFmtId="0" fontId="4" fillId="6" borderId="0" xfId="0" applyFont="1" applyFill="1" applyBorder="1" applyAlignment="1">
      <alignment vertical="center"/>
    </xf>
    <xf numFmtId="0" fontId="41" fillId="3" borderId="0" xfId="0" applyFont="1" applyFill="1" applyBorder="1" applyAlignment="1">
      <alignment vertical="center"/>
    </xf>
    <xf numFmtId="0" fontId="37" fillId="0" borderId="16" xfId="0" applyFont="1" applyFill="1" applyBorder="1" applyAlignment="1">
      <alignment horizontal="right" vertical="center"/>
    </xf>
    <xf numFmtId="0" fontId="2" fillId="2" borderId="0" xfId="0" applyFont="1" applyFill="1" applyBorder="1" applyAlignment="1">
      <alignment horizontal="right" vertical="center"/>
    </xf>
    <xf numFmtId="0" fontId="22" fillId="6" borderId="0" xfId="0" applyFont="1" applyFill="1" applyBorder="1" applyAlignment="1">
      <alignment vertical="center"/>
    </xf>
    <xf numFmtId="0" fontId="4" fillId="6" borderId="1" xfId="0" applyFont="1" applyFill="1" applyBorder="1" applyAlignment="1">
      <alignment vertical="center"/>
    </xf>
    <xf numFmtId="0" fontId="22" fillId="6" borderId="2" xfId="0" applyFont="1" applyFill="1" applyBorder="1" applyAlignment="1">
      <alignment vertical="center"/>
    </xf>
    <xf numFmtId="0" fontId="20" fillId="2" borderId="7" xfId="0" applyFont="1" applyFill="1" applyBorder="1" applyAlignment="1">
      <alignment vertical="center"/>
    </xf>
    <xf numFmtId="169" fontId="22" fillId="0" borderId="16" xfId="4" applyNumberFormat="1" applyFont="1" applyBorder="1" applyAlignment="1">
      <alignment vertical="center" wrapText="1"/>
    </xf>
    <xf numFmtId="169" fontId="22" fillId="0" borderId="19" xfId="4" applyNumberFormat="1" applyFont="1" applyBorder="1" applyAlignment="1">
      <alignment vertical="center" wrapText="1"/>
    </xf>
    <xf numFmtId="0" fontId="4" fillId="6" borderId="17" xfId="0" applyFont="1" applyFill="1" applyBorder="1" applyAlignment="1">
      <alignment vertical="center"/>
    </xf>
    <xf numFmtId="0" fontId="4" fillId="6" borderId="16" xfId="0" applyFont="1" applyFill="1" applyBorder="1" applyAlignment="1">
      <alignment vertical="center"/>
    </xf>
    <xf numFmtId="0" fontId="22" fillId="6" borderId="16" xfId="0" applyFont="1" applyFill="1" applyBorder="1" applyAlignment="1">
      <alignment vertical="center" wrapText="1"/>
    </xf>
    <xf numFmtId="169" fontId="22" fillId="0" borderId="19" xfId="4" applyNumberFormat="1" applyFont="1" applyBorder="1" applyAlignment="1">
      <alignment horizontal="right" vertical="center" wrapText="1"/>
    </xf>
    <xf numFmtId="169" fontId="22" fillId="0" borderId="16" xfId="4" applyNumberFormat="1" applyFont="1" applyBorder="1" applyAlignment="1">
      <alignment horizontal="right" vertical="center" wrapText="1"/>
    </xf>
    <xf numFmtId="169" fontId="22" fillId="0" borderId="12" xfId="4" applyNumberFormat="1" applyFont="1" applyBorder="1" applyAlignment="1">
      <alignment horizontal="right" vertical="center" wrapText="1"/>
    </xf>
    <xf numFmtId="0" fontId="22" fillId="0" borderId="0" xfId="0" applyFont="1" applyBorder="1" applyAlignment="1">
      <alignment horizontal="right" vertical="center" wrapText="1"/>
    </xf>
    <xf numFmtId="49" fontId="11" fillId="2" borderId="0" xfId="0" applyNumberFormat="1" applyFont="1" applyFill="1" applyAlignment="1">
      <alignment horizontal="right" vertical="center" wrapText="1"/>
    </xf>
    <xf numFmtId="3" fontId="41" fillId="0" borderId="16" xfId="0" applyNumberFormat="1" applyFont="1" applyBorder="1" applyAlignment="1">
      <alignment horizontal="right" vertical="center"/>
    </xf>
    <xf numFmtId="0" fontId="18" fillId="2" borderId="4" xfId="0" applyFont="1" applyFill="1" applyBorder="1" applyAlignment="1">
      <alignment vertical="center"/>
    </xf>
    <xf numFmtId="0" fontId="33" fillId="2" borderId="4" xfId="0" applyFont="1" applyFill="1" applyBorder="1" applyAlignment="1">
      <alignment vertical="center"/>
    </xf>
    <xf numFmtId="0" fontId="34" fillId="2" borderId="4" xfId="0" applyFont="1" applyFill="1" applyBorder="1" applyAlignment="1">
      <alignment horizontal="right" vertical="center"/>
    </xf>
    <xf numFmtId="0" fontId="34" fillId="5" borderId="4" xfId="0" applyFont="1" applyFill="1" applyBorder="1" applyAlignment="1">
      <alignment horizontal="right" vertical="center"/>
    </xf>
    <xf numFmtId="0" fontId="11" fillId="2" borderId="10" xfId="0" applyFont="1" applyFill="1" applyBorder="1" applyAlignment="1">
      <alignment horizontal="center" vertical="center" wrapText="1"/>
    </xf>
    <xf numFmtId="49" fontId="11" fillId="2" borderId="6" xfId="0" applyNumberFormat="1" applyFont="1" applyFill="1" applyBorder="1" applyAlignment="1">
      <alignment horizontal="right" vertical="center" wrapText="1"/>
    </xf>
    <xf numFmtId="49" fontId="11" fillId="2" borderId="5" xfId="0" applyNumberFormat="1" applyFont="1" applyFill="1" applyBorder="1" applyAlignment="1">
      <alignment horizontal="right" vertical="center" wrapText="1"/>
    </xf>
    <xf numFmtId="0" fontId="33" fillId="2" borderId="4" xfId="0" applyFont="1" applyFill="1" applyBorder="1" applyAlignment="1">
      <alignment horizontal="right" vertical="center"/>
    </xf>
    <xf numFmtId="0" fontId="34" fillId="2" borderId="0" xfId="0" applyFont="1" applyFill="1" applyAlignment="1">
      <alignment horizontal="right" vertical="top" wrapText="1"/>
    </xf>
    <xf numFmtId="3" fontId="41" fillId="0" borderId="28" xfId="0" applyNumberFormat="1" applyFont="1" applyBorder="1" applyAlignment="1">
      <alignment horizontal="right" vertical="center"/>
    </xf>
    <xf numFmtId="9" fontId="4" fillId="6" borderId="0" xfId="1" applyFont="1" applyFill="1" applyBorder="1" applyAlignment="1">
      <alignment horizontal="left" vertical="top" wrapText="1"/>
    </xf>
    <xf numFmtId="9" fontId="22" fillId="6" borderId="1" xfId="1" applyFont="1" applyFill="1" applyBorder="1" applyAlignment="1">
      <alignment horizontal="left" vertical="top" wrapText="1"/>
    </xf>
    <xf numFmtId="0" fontId="0" fillId="0" borderId="7" xfId="0" applyBorder="1"/>
    <xf numFmtId="0" fontId="2" fillId="2" borderId="4" xfId="0" applyFont="1" applyFill="1" applyBorder="1" applyAlignment="1">
      <alignment horizontal="right" vertical="center"/>
    </xf>
    <xf numFmtId="0" fontId="35" fillId="6" borderId="1" xfId="0" applyFont="1" applyFill="1" applyBorder="1" applyAlignment="1">
      <alignment horizontal="right" vertical="center"/>
    </xf>
    <xf numFmtId="3" fontId="28" fillId="6" borderId="0" xfId="0" applyNumberFormat="1" applyFont="1" applyFill="1" applyBorder="1" applyAlignment="1">
      <alignment horizontal="left" vertical="center"/>
    </xf>
    <xf numFmtId="0" fontId="4" fillId="6" borderId="16" xfId="0" applyFont="1" applyFill="1" applyBorder="1" applyAlignment="1">
      <alignment horizontal="right" vertical="center"/>
    </xf>
    <xf numFmtId="0" fontId="4" fillId="6" borderId="0" xfId="0" applyFont="1" applyFill="1" applyBorder="1" applyAlignment="1">
      <alignment horizontal="left" vertical="top"/>
    </xf>
    <xf numFmtId="0" fontId="4" fillId="6" borderId="16" xfId="0" applyFont="1" applyFill="1" applyBorder="1" applyAlignment="1">
      <alignment horizontal="right" vertical="top"/>
    </xf>
    <xf numFmtId="0" fontId="4" fillId="6" borderId="16" xfId="0" applyFont="1" applyFill="1" applyBorder="1" applyAlignment="1">
      <alignment horizontal="left" vertical="top"/>
    </xf>
    <xf numFmtId="170" fontId="41" fillId="0" borderId="0" xfId="1" applyNumberFormat="1" applyFont="1" applyFill="1" applyBorder="1" applyAlignment="1">
      <alignment vertical="center"/>
    </xf>
    <xf numFmtId="0" fontId="45" fillId="5" borderId="16" xfId="0" applyFont="1" applyFill="1" applyBorder="1"/>
    <xf numFmtId="0" fontId="47" fillId="6" borderId="16" xfId="0" applyFont="1" applyFill="1" applyBorder="1" applyAlignment="1">
      <alignment horizontal="left" indent="1"/>
    </xf>
    <xf numFmtId="0" fontId="0" fillId="0" borderId="0" xfId="0" applyBorder="1"/>
    <xf numFmtId="0" fontId="46" fillId="6" borderId="0" xfId="2" applyFont="1" applyFill="1" applyAlignment="1">
      <alignment horizontal="left" vertical="center"/>
    </xf>
    <xf numFmtId="0" fontId="42" fillId="0" borderId="0" xfId="0" applyFont="1" applyFill="1"/>
    <xf numFmtId="0" fontId="46" fillId="6" borderId="2" xfId="2" applyFont="1" applyFill="1" applyBorder="1" applyAlignment="1">
      <alignment horizontal="left" vertical="center"/>
    </xf>
    <xf numFmtId="0" fontId="47" fillId="6" borderId="17" xfId="0" applyFont="1" applyFill="1" applyBorder="1" applyAlignment="1">
      <alignment horizontal="left" indent="1"/>
    </xf>
    <xf numFmtId="0" fontId="46" fillId="6" borderId="1" xfId="2" applyFont="1" applyFill="1" applyBorder="1" applyAlignment="1">
      <alignment horizontal="left" vertical="center"/>
    </xf>
    <xf numFmtId="0" fontId="43" fillId="5" borderId="0" xfId="0" applyFont="1" applyFill="1" applyAlignment="1">
      <alignment horizontal="left" vertical="center"/>
    </xf>
    <xf numFmtId="0" fontId="45" fillId="5" borderId="23" xfId="0" applyFont="1" applyFill="1" applyBorder="1"/>
    <xf numFmtId="0" fontId="43" fillId="5" borderId="29" xfId="0" applyFont="1" applyFill="1" applyBorder="1"/>
    <xf numFmtId="0" fontId="9" fillId="5" borderId="0" xfId="0" applyFont="1" applyFill="1" applyAlignment="1">
      <alignment horizontal="left" vertical="center"/>
    </xf>
    <xf numFmtId="0" fontId="46" fillId="5" borderId="2" xfId="2" applyFont="1" applyFill="1" applyBorder="1" applyAlignment="1">
      <alignment horizontal="left" vertical="center"/>
    </xf>
    <xf numFmtId="0" fontId="48" fillId="6" borderId="0" xfId="2" applyFont="1" applyFill="1" applyAlignment="1">
      <alignment horizontal="left" vertical="center"/>
    </xf>
    <xf numFmtId="0" fontId="19" fillId="0" borderId="0" xfId="0" applyFont="1"/>
    <xf numFmtId="1" fontId="36" fillId="5" borderId="7" xfId="0" applyNumberFormat="1" applyFont="1" applyFill="1" applyBorder="1" applyAlignment="1">
      <alignment horizontal="right" vertical="center" wrapText="1"/>
    </xf>
    <xf numFmtId="1" fontId="36" fillId="5" borderId="8" xfId="0" applyNumberFormat="1" applyFont="1" applyFill="1" applyBorder="1" applyAlignment="1">
      <alignment horizontal="right" vertical="center" wrapText="1"/>
    </xf>
    <xf numFmtId="169" fontId="41" fillId="3" borderId="16" xfId="0" applyNumberFormat="1" applyFont="1" applyFill="1" applyBorder="1" applyAlignment="1">
      <alignment horizontal="right" vertical="center"/>
    </xf>
    <xf numFmtId="169" fontId="41" fillId="3" borderId="19" xfId="0" applyNumberFormat="1" applyFont="1" applyFill="1" applyBorder="1" applyAlignment="1">
      <alignment horizontal="right" vertical="center"/>
    </xf>
    <xf numFmtId="169" fontId="41" fillId="3" borderId="0" xfId="0" applyNumberFormat="1" applyFont="1" applyFill="1" applyBorder="1" applyAlignment="1">
      <alignment horizontal="right" vertical="center"/>
    </xf>
    <xf numFmtId="10" fontId="39" fillId="0" borderId="0" xfId="1" applyNumberFormat="1" applyFont="1" applyBorder="1" applyAlignment="1">
      <alignment horizontal="right" vertical="center"/>
    </xf>
    <xf numFmtId="1" fontId="39" fillId="0" borderId="0" xfId="0" applyNumberFormat="1" applyFont="1" applyBorder="1" applyAlignment="1">
      <alignment horizontal="right" vertical="center"/>
    </xf>
    <xf numFmtId="3" fontId="0" fillId="0" borderId="0" xfId="0" applyNumberFormat="1"/>
    <xf numFmtId="166" fontId="0" fillId="0" borderId="0" xfId="4" applyFont="1"/>
    <xf numFmtId="4" fontId="41" fillId="3" borderId="0" xfId="0" applyNumberFormat="1" applyFont="1" applyFill="1" applyBorder="1" applyAlignment="1">
      <alignment vertical="center"/>
    </xf>
    <xf numFmtId="3" fontId="22" fillId="0" borderId="16" xfId="4" applyNumberFormat="1" applyFont="1" applyBorder="1" applyAlignment="1">
      <alignment vertical="center" wrapText="1"/>
    </xf>
    <xf numFmtId="3" fontId="22" fillId="0" borderId="19" xfId="4" applyNumberFormat="1" applyFont="1" applyBorder="1" applyAlignment="1">
      <alignment vertical="center" wrapText="1"/>
    </xf>
    <xf numFmtId="3" fontId="22" fillId="0" borderId="0" xfId="4" applyNumberFormat="1" applyFont="1" applyAlignment="1">
      <alignment vertical="center" wrapText="1"/>
    </xf>
    <xf numFmtId="170" fontId="0" fillId="0" borderId="0" xfId="1" applyNumberFormat="1" applyFont="1"/>
    <xf numFmtId="169" fontId="39" fillId="0" borderId="0" xfId="4" applyNumberFormat="1" applyFont="1" applyBorder="1" applyAlignment="1">
      <alignment horizontal="right" vertical="center"/>
    </xf>
    <xf numFmtId="0" fontId="2" fillId="2" borderId="0" xfId="0" applyFont="1" applyFill="1" applyAlignment="1">
      <alignment horizontal="left" wrapText="1"/>
    </xf>
    <xf numFmtId="0" fontId="37" fillId="0" borderId="16" xfId="0" applyFont="1" applyFill="1" applyBorder="1" applyAlignment="1">
      <alignment horizontal="right" vertical="center" wrapText="1"/>
    </xf>
    <xf numFmtId="0" fontId="37" fillId="0" borderId="0" xfId="0" applyFont="1" applyFill="1" applyBorder="1" applyAlignment="1">
      <alignment horizontal="right" vertical="center" wrapText="1"/>
    </xf>
    <xf numFmtId="169" fontId="37" fillId="0" borderId="0" xfId="4" applyNumberFormat="1" applyFont="1" applyFill="1" applyAlignment="1">
      <alignment horizontal="right" vertical="center" wrapText="1"/>
    </xf>
    <xf numFmtId="10" fontId="37" fillId="0" borderId="0" xfId="1" applyNumberFormat="1" applyFont="1" applyFill="1" applyBorder="1" applyAlignment="1">
      <alignment horizontal="right" vertical="center" wrapText="1"/>
    </xf>
    <xf numFmtId="3" fontId="41" fillId="0" borderId="1" xfId="0" applyNumberFormat="1" applyFont="1" applyFill="1" applyBorder="1" applyAlignment="1">
      <alignment horizontal="right" vertical="center"/>
    </xf>
    <xf numFmtId="9" fontId="36" fillId="5" borderId="0" xfId="1" applyFont="1" applyFill="1" applyBorder="1" applyAlignment="1">
      <alignment horizontal="right" vertical="center" wrapText="1"/>
    </xf>
    <xf numFmtId="1" fontId="36" fillId="5" borderId="30" xfId="0" applyNumberFormat="1" applyFont="1" applyFill="1" applyBorder="1" applyAlignment="1">
      <alignment horizontal="right" vertical="center" wrapText="1"/>
    </xf>
    <xf numFmtId="1" fontId="36" fillId="5" borderId="31" xfId="0" applyNumberFormat="1" applyFont="1" applyFill="1" applyBorder="1" applyAlignment="1">
      <alignment horizontal="right" vertical="center" wrapText="1"/>
    </xf>
    <xf numFmtId="0" fontId="23" fillId="5" borderId="9" xfId="0" applyFont="1" applyFill="1" applyBorder="1" applyAlignment="1"/>
    <xf numFmtId="9" fontId="37" fillId="0" borderId="0" xfId="1" applyFont="1" applyFill="1" applyBorder="1" applyAlignment="1">
      <alignment horizontal="right" vertical="center" wrapText="1"/>
    </xf>
    <xf numFmtId="0" fontId="22" fillId="0" borderId="0" xfId="0" applyFont="1" applyFill="1" applyBorder="1" applyAlignment="1">
      <alignment horizontal="right" vertical="center"/>
    </xf>
    <xf numFmtId="0" fontId="4" fillId="0" borderId="0" xfId="0" applyFont="1" applyFill="1" applyBorder="1" applyAlignment="1">
      <alignment vertical="center" wrapText="1"/>
    </xf>
    <xf numFmtId="9" fontId="27" fillId="0" borderId="0" xfId="1" applyFont="1" applyFill="1" applyBorder="1" applyAlignment="1">
      <alignment horizontal="right" vertical="center"/>
    </xf>
    <xf numFmtId="0" fontId="0" fillId="0" borderId="0" xfId="0" applyFill="1" applyBorder="1"/>
    <xf numFmtId="0" fontId="2" fillId="0" borderId="0" xfId="0" applyFont="1" applyFill="1" applyBorder="1" applyAlignment="1">
      <alignment horizontal="right" vertical="center" wrapText="1"/>
    </xf>
    <xf numFmtId="0" fontId="2" fillId="0" borderId="0" xfId="0" applyFont="1" applyFill="1" applyBorder="1" applyAlignment="1">
      <alignment horizontal="right" vertical="center"/>
    </xf>
    <xf numFmtId="169" fontId="2" fillId="0" borderId="0" xfId="4" applyNumberFormat="1" applyFont="1" applyFill="1" applyBorder="1" applyAlignment="1">
      <alignment vertical="center" wrapText="1"/>
    </xf>
    <xf numFmtId="169" fontId="22" fillId="0" borderId="0" xfId="4" applyNumberFormat="1" applyFont="1" applyFill="1" applyBorder="1" applyAlignment="1">
      <alignment horizontal="right" vertical="center" wrapText="1"/>
    </xf>
    <xf numFmtId="9" fontId="2" fillId="5" borderId="0" xfId="1" applyFont="1" applyFill="1" applyBorder="1" applyAlignment="1">
      <alignment horizontal="right" vertical="center" wrapText="1"/>
    </xf>
    <xf numFmtId="9" fontId="36" fillId="5" borderId="4" xfId="1" applyFont="1" applyFill="1" applyBorder="1" applyAlignment="1">
      <alignment horizontal="right" vertical="center" wrapText="1"/>
    </xf>
    <xf numFmtId="9" fontId="22" fillId="0" borderId="0" xfId="1" applyFont="1" applyFill="1" applyBorder="1" applyAlignment="1">
      <alignment horizontal="right" vertical="center" wrapText="1"/>
    </xf>
    <xf numFmtId="9" fontId="2" fillId="5" borderId="10" xfId="1" applyFont="1" applyFill="1" applyBorder="1" applyAlignment="1">
      <alignment horizontal="right" vertical="center" wrapText="1"/>
    </xf>
    <xf numFmtId="9" fontId="37" fillId="0" borderId="1" xfId="1" applyFont="1" applyFill="1" applyBorder="1" applyAlignment="1">
      <alignment horizontal="right" vertical="center" wrapText="1"/>
    </xf>
    <xf numFmtId="0" fontId="44" fillId="6" borderId="34" xfId="0" applyFont="1" applyFill="1" applyBorder="1" applyAlignment="1">
      <alignment horizontal="right" vertical="center"/>
    </xf>
    <xf numFmtId="0" fontId="44" fillId="6" borderId="32" xfId="0" applyFont="1" applyFill="1" applyBorder="1" applyAlignment="1">
      <alignment horizontal="right" vertical="center"/>
    </xf>
    <xf numFmtId="0" fontId="22" fillId="0" borderId="23" xfId="0" applyFont="1" applyFill="1" applyBorder="1" applyAlignment="1">
      <alignment horizontal="right" vertical="center" wrapText="1"/>
    </xf>
    <xf numFmtId="0" fontId="37" fillId="0" borderId="17" xfId="0" applyFont="1" applyFill="1" applyBorder="1" applyAlignment="1">
      <alignment horizontal="right" vertical="center" wrapText="1"/>
    </xf>
    <xf numFmtId="1" fontId="37" fillId="0" borderId="16" xfId="0" applyNumberFormat="1" applyFont="1" applyFill="1" applyBorder="1" applyAlignment="1">
      <alignment horizontal="right" vertical="center" wrapText="1"/>
    </xf>
    <xf numFmtId="1" fontId="37" fillId="0" borderId="17" xfId="0" applyNumberFormat="1" applyFont="1" applyFill="1" applyBorder="1" applyAlignment="1">
      <alignment horizontal="right" vertical="center" wrapText="1"/>
    </xf>
    <xf numFmtId="0" fontId="2" fillId="5" borderId="31" xfId="0" applyFont="1" applyFill="1" applyBorder="1" applyAlignment="1">
      <alignment horizontal="right" vertical="center" wrapText="1"/>
    </xf>
    <xf numFmtId="169" fontId="22" fillId="0" borderId="16" xfId="4" applyNumberFormat="1" applyFont="1" applyFill="1" applyBorder="1" applyAlignment="1">
      <alignment horizontal="right" vertical="center" wrapText="1"/>
    </xf>
    <xf numFmtId="169" fontId="2" fillId="5" borderId="6" xfId="4" applyNumberFormat="1" applyFont="1" applyFill="1" applyBorder="1" applyAlignment="1">
      <alignment horizontal="right" vertical="center" wrapText="1"/>
    </xf>
    <xf numFmtId="174" fontId="37" fillId="0" borderId="0" xfId="0" applyNumberFormat="1" applyFont="1" applyBorder="1" applyAlignment="1">
      <alignment horizontal="right" vertical="center" wrapText="1"/>
    </xf>
    <xf numFmtId="0" fontId="4" fillId="6" borderId="2" xfId="0" applyFont="1" applyFill="1" applyBorder="1" applyAlignment="1">
      <alignment vertical="center"/>
    </xf>
    <xf numFmtId="169" fontId="22" fillId="0" borderId="12" xfId="4" applyNumberFormat="1" applyFont="1" applyFill="1" applyBorder="1" applyAlignment="1">
      <alignment horizontal="right" vertical="center" wrapText="1"/>
    </xf>
    <xf numFmtId="0" fontId="28" fillId="6" borderId="16" xfId="0" applyFont="1" applyFill="1" applyBorder="1" applyAlignment="1">
      <alignment horizontal="right" vertical="center"/>
    </xf>
    <xf numFmtId="3" fontId="44" fillId="0" borderId="17" xfId="0" applyNumberFormat="1" applyFont="1" applyFill="1" applyBorder="1" applyAlignment="1">
      <alignment horizontal="right" vertical="center"/>
    </xf>
    <xf numFmtId="3" fontId="44" fillId="0" borderId="20" xfId="0" applyNumberFormat="1" applyFont="1" applyFill="1" applyBorder="1" applyAlignment="1">
      <alignment horizontal="right" vertical="center"/>
    </xf>
    <xf numFmtId="9" fontId="44" fillId="0" borderId="20" xfId="0" applyNumberFormat="1" applyFont="1" applyFill="1" applyBorder="1" applyAlignment="1">
      <alignment horizontal="right" vertical="center"/>
    </xf>
    <xf numFmtId="3" fontId="44" fillId="0" borderId="14" xfId="0" applyNumberFormat="1" applyFont="1" applyFill="1" applyBorder="1" applyAlignment="1">
      <alignment vertical="center"/>
    </xf>
    <xf numFmtId="0" fontId="44" fillId="3" borderId="16" xfId="0" applyFont="1" applyFill="1" applyBorder="1" applyAlignment="1">
      <alignment horizontal="right" vertical="center"/>
    </xf>
    <xf numFmtId="0" fontId="44" fillId="3" borderId="19" xfId="0" applyFont="1" applyFill="1" applyBorder="1" applyAlignment="1">
      <alignment horizontal="right" vertical="center"/>
    </xf>
    <xf numFmtId="0" fontId="44" fillId="3" borderId="12" xfId="0" applyFont="1" applyFill="1" applyBorder="1" applyAlignment="1">
      <alignment horizontal="right" vertical="center"/>
    </xf>
    <xf numFmtId="3" fontId="39" fillId="3" borderId="16" xfId="0" applyNumberFormat="1" applyFont="1" applyFill="1" applyBorder="1" applyAlignment="1">
      <alignment horizontal="right" vertical="center"/>
    </xf>
    <xf numFmtId="164" fontId="39" fillId="3" borderId="19" xfId="0" applyNumberFormat="1" applyFont="1" applyFill="1" applyBorder="1" applyAlignment="1">
      <alignment horizontal="right" vertical="center"/>
    </xf>
    <xf numFmtId="9" fontId="39" fillId="3" borderId="19" xfId="0" applyNumberFormat="1" applyFont="1" applyFill="1" applyBorder="1" applyAlignment="1">
      <alignment horizontal="right" vertical="center"/>
    </xf>
    <xf numFmtId="3" fontId="39" fillId="3" borderId="12" xfId="0" applyNumberFormat="1" applyFont="1" applyFill="1" applyBorder="1" applyAlignment="1">
      <alignment horizontal="right" vertical="center"/>
    </xf>
    <xf numFmtId="164" fontId="39" fillId="3" borderId="12" xfId="0" applyNumberFormat="1" applyFont="1" applyFill="1" applyBorder="1" applyAlignment="1">
      <alignment horizontal="right" vertical="center"/>
    </xf>
    <xf numFmtId="3" fontId="39" fillId="3" borderId="17" xfId="0" applyNumberFormat="1" applyFont="1" applyFill="1" applyBorder="1" applyAlignment="1">
      <alignment horizontal="right" vertical="center"/>
    </xf>
    <xf numFmtId="3" fontId="39" fillId="3" borderId="20" xfId="0" applyNumberFormat="1" applyFont="1" applyFill="1" applyBorder="1" applyAlignment="1">
      <alignment horizontal="right" vertical="center"/>
    </xf>
    <xf numFmtId="9" fontId="39" fillId="3" borderId="20" xfId="0" applyNumberFormat="1" applyFont="1" applyFill="1" applyBorder="1" applyAlignment="1">
      <alignment horizontal="right" vertical="center"/>
    </xf>
    <xf numFmtId="3" fontId="39" fillId="3" borderId="14" xfId="0" applyNumberFormat="1" applyFont="1" applyFill="1" applyBorder="1" applyAlignment="1">
      <alignment horizontal="right" vertical="center"/>
    </xf>
    <xf numFmtId="3" fontId="44" fillId="3" borderId="18" xfId="0" applyNumberFormat="1" applyFont="1" applyFill="1" applyBorder="1" applyAlignment="1">
      <alignment horizontal="right" vertical="center"/>
    </xf>
    <xf numFmtId="3" fontId="44" fillId="3" borderId="21" xfId="0" applyNumberFormat="1" applyFont="1" applyFill="1" applyBorder="1" applyAlignment="1">
      <alignment horizontal="right" vertical="center"/>
    </xf>
    <xf numFmtId="9" fontId="44" fillId="3" borderId="21" xfId="0" applyNumberFormat="1" applyFont="1" applyFill="1" applyBorder="1" applyAlignment="1">
      <alignment horizontal="right" vertical="center"/>
    </xf>
    <xf numFmtId="3" fontId="44" fillId="3" borderId="15" xfId="0" applyNumberFormat="1" applyFont="1" applyFill="1" applyBorder="1" applyAlignment="1">
      <alignment horizontal="right" vertical="center"/>
    </xf>
    <xf numFmtId="3" fontId="44" fillId="3" borderId="16" xfId="0" applyNumberFormat="1" applyFont="1" applyFill="1" applyBorder="1" applyAlignment="1">
      <alignment horizontal="right" vertical="center"/>
    </xf>
    <xf numFmtId="3" fontId="44" fillId="3" borderId="19" xfId="0" applyNumberFormat="1" applyFont="1" applyFill="1" applyBorder="1" applyAlignment="1">
      <alignment horizontal="right" vertical="center"/>
    </xf>
    <xf numFmtId="9" fontId="44" fillId="3" borderId="19" xfId="0" applyNumberFormat="1" applyFont="1" applyFill="1" applyBorder="1" applyAlignment="1">
      <alignment horizontal="right" vertical="center"/>
    </xf>
    <xf numFmtId="3" fontId="44" fillId="3" borderId="12" xfId="0" applyNumberFormat="1" applyFont="1" applyFill="1" applyBorder="1" applyAlignment="1">
      <alignment horizontal="right" vertical="center"/>
    </xf>
    <xf numFmtId="3" fontId="44" fillId="3" borderId="17" xfId="0" applyNumberFormat="1" applyFont="1" applyFill="1" applyBorder="1" applyAlignment="1">
      <alignment horizontal="right" vertical="center"/>
    </xf>
    <xf numFmtId="3" fontId="44" fillId="3" borderId="20" xfId="0" applyNumberFormat="1" applyFont="1" applyFill="1" applyBorder="1" applyAlignment="1">
      <alignment horizontal="right" vertical="center"/>
    </xf>
    <xf numFmtId="9" fontId="44" fillId="3" borderId="20" xfId="0" applyNumberFormat="1" applyFont="1" applyFill="1" applyBorder="1" applyAlignment="1">
      <alignment horizontal="right" vertical="center"/>
    </xf>
    <xf numFmtId="3" fontId="44" fillId="3" borderId="14" xfId="0" applyNumberFormat="1" applyFont="1" applyFill="1" applyBorder="1" applyAlignment="1">
      <alignment vertical="center"/>
    </xf>
    <xf numFmtId="0" fontId="44" fillId="3" borderId="13" xfId="0" applyFont="1" applyFill="1" applyBorder="1" applyAlignment="1">
      <alignment vertical="center"/>
    </xf>
    <xf numFmtId="0" fontId="39" fillId="3" borderId="13" xfId="0" applyFont="1" applyFill="1" applyBorder="1" applyAlignment="1">
      <alignment horizontal="right" vertical="center"/>
    </xf>
    <xf numFmtId="164" fontId="39" fillId="3" borderId="20" xfId="0" applyNumberFormat="1" applyFont="1" applyFill="1" applyBorder="1" applyAlignment="1">
      <alignment horizontal="right" vertical="center"/>
    </xf>
    <xf numFmtId="3" fontId="44" fillId="3" borderId="14" xfId="0" applyNumberFormat="1" applyFont="1" applyFill="1" applyBorder="1" applyAlignment="1">
      <alignment horizontal="right" vertical="center"/>
    </xf>
    <xf numFmtId="0" fontId="9" fillId="0" borderId="0" xfId="0" applyFont="1"/>
    <xf numFmtId="164" fontId="41" fillId="3" borderId="16" xfId="0" applyNumberFormat="1" applyFont="1" applyFill="1" applyBorder="1" applyAlignment="1">
      <alignment vertical="center"/>
    </xf>
    <xf numFmtId="164" fontId="41" fillId="3" borderId="0" xfId="0" applyNumberFormat="1" applyFont="1" applyFill="1" applyBorder="1" applyAlignment="1">
      <alignment vertical="center"/>
    </xf>
    <xf numFmtId="0" fontId="18" fillId="5" borderId="0" xfId="0" applyFont="1" applyFill="1" applyAlignment="1">
      <alignment vertical="center"/>
    </xf>
    <xf numFmtId="3" fontId="23" fillId="5" borderId="0" xfId="0" applyNumberFormat="1" applyFont="1" applyFill="1" applyBorder="1" applyAlignment="1">
      <alignment horizontal="right" vertical="center"/>
    </xf>
    <xf numFmtId="3" fontId="44" fillId="0" borderId="0" xfId="0" applyNumberFormat="1" applyFont="1" applyFill="1" applyBorder="1" applyAlignment="1">
      <alignment horizontal="right" vertical="center"/>
    </xf>
    <xf numFmtId="164" fontId="44" fillId="3" borderId="22" xfId="0" applyNumberFormat="1" applyFont="1" applyFill="1" applyBorder="1" applyAlignment="1">
      <alignment horizontal="right" vertical="center"/>
    </xf>
    <xf numFmtId="164" fontId="39" fillId="3" borderId="0" xfId="0" applyNumberFormat="1" applyFont="1" applyFill="1" applyBorder="1" applyAlignment="1">
      <alignment horizontal="right" vertical="center"/>
    </xf>
    <xf numFmtId="164" fontId="44" fillId="3" borderId="3" xfId="0" applyNumberFormat="1" applyFont="1" applyFill="1" applyBorder="1" applyAlignment="1">
      <alignment horizontal="right" vertical="center"/>
    </xf>
    <xf numFmtId="164" fontId="44" fillId="3" borderId="22" xfId="5" applyNumberFormat="1" applyFont="1" applyFill="1" applyBorder="1" applyAlignment="1">
      <alignment horizontal="right" vertical="center"/>
    </xf>
    <xf numFmtId="3" fontId="39" fillId="3" borderId="18" xfId="0" applyNumberFormat="1" applyFont="1" applyFill="1" applyBorder="1" applyAlignment="1">
      <alignment horizontal="right" vertical="center"/>
    </xf>
    <xf numFmtId="3" fontId="39" fillId="3" borderId="15" xfId="0" applyNumberFormat="1" applyFont="1" applyFill="1" applyBorder="1" applyAlignment="1">
      <alignment horizontal="right" vertical="center"/>
    </xf>
    <xf numFmtId="3" fontId="39" fillId="3" borderId="16" xfId="0" applyNumberFormat="1" applyFont="1" applyFill="1" applyBorder="1" applyAlignment="1">
      <alignment vertical="center"/>
    </xf>
    <xf numFmtId="3" fontId="39" fillId="3" borderId="12" xfId="0" applyNumberFormat="1" applyFont="1" applyFill="1" applyBorder="1" applyAlignment="1">
      <alignment vertical="center"/>
    </xf>
    <xf numFmtId="1" fontId="39" fillId="3" borderId="16" xfId="0" applyNumberFormat="1" applyFont="1" applyFill="1" applyBorder="1" applyAlignment="1">
      <alignment vertical="center"/>
    </xf>
    <xf numFmtId="3" fontId="39" fillId="0" borderId="12" xfId="0" applyNumberFormat="1" applyFont="1" applyFill="1" applyBorder="1" applyAlignment="1">
      <alignment horizontal="right" vertical="center"/>
    </xf>
    <xf numFmtId="0" fontId="23" fillId="2" borderId="0" xfId="0" applyFont="1" applyFill="1" applyAlignment="1">
      <alignment horizontal="right" vertical="center"/>
    </xf>
    <xf numFmtId="3" fontId="39" fillId="3" borderId="0" xfId="0" applyNumberFormat="1" applyFont="1" applyFill="1" applyBorder="1" applyAlignment="1">
      <alignment horizontal="right" vertical="center"/>
    </xf>
    <xf numFmtId="0" fontId="39" fillId="3" borderId="16" xfId="0" applyFont="1" applyFill="1" applyBorder="1" applyAlignment="1">
      <alignment horizontal="right" vertical="center"/>
    </xf>
    <xf numFmtId="0" fontId="53" fillId="0" borderId="0" xfId="0" applyFont="1"/>
    <xf numFmtId="3" fontId="39" fillId="3" borderId="1" xfId="0" applyNumberFormat="1" applyFont="1" applyFill="1" applyBorder="1" applyAlignment="1">
      <alignment horizontal="right" vertical="center"/>
    </xf>
    <xf numFmtId="3" fontId="39" fillId="3" borderId="17" xfId="0" applyNumberFormat="1" applyFont="1" applyFill="1" applyBorder="1" applyAlignment="1">
      <alignment vertical="center"/>
    </xf>
    <xf numFmtId="3" fontId="39" fillId="3" borderId="20" xfId="0" applyNumberFormat="1" applyFont="1" applyFill="1" applyBorder="1" applyAlignment="1">
      <alignment vertical="center"/>
    </xf>
    <xf numFmtId="3" fontId="39" fillId="3" borderId="19" xfId="0" applyNumberFormat="1" applyFont="1" applyFill="1" applyBorder="1" applyAlignment="1">
      <alignment vertical="center"/>
    </xf>
    <xf numFmtId="3" fontId="23" fillId="5" borderId="8" xfId="0" applyNumberFormat="1" applyFont="1" applyFill="1" applyBorder="1" applyAlignment="1">
      <alignment horizontal="right" vertical="center"/>
    </xf>
    <xf numFmtId="3" fontId="23" fillId="5" borderId="4" xfId="0" applyNumberFormat="1" applyFont="1" applyFill="1" applyBorder="1" applyAlignment="1">
      <alignment horizontal="right" vertical="center"/>
    </xf>
    <xf numFmtId="3" fontId="44" fillId="0" borderId="1" xfId="0" applyNumberFormat="1" applyFont="1" applyFill="1" applyBorder="1" applyAlignment="1">
      <alignment horizontal="right" vertical="center"/>
    </xf>
    <xf numFmtId="3" fontId="43" fillId="5" borderId="7" xfId="0" applyNumberFormat="1" applyFont="1" applyFill="1" applyBorder="1" applyAlignment="1">
      <alignment horizontal="right" vertical="center"/>
    </xf>
    <xf numFmtId="3" fontId="43" fillId="5" borderId="0" xfId="0" applyNumberFormat="1" applyFont="1" applyFill="1" applyBorder="1" applyAlignment="1">
      <alignment horizontal="right" vertical="center"/>
    </xf>
    <xf numFmtId="3" fontId="39" fillId="0" borderId="16" xfId="0" applyNumberFormat="1" applyFont="1" applyFill="1" applyBorder="1" applyAlignment="1">
      <alignment horizontal="right" vertical="center"/>
    </xf>
    <xf numFmtId="3" fontId="39" fillId="0" borderId="0" xfId="0" applyNumberFormat="1" applyFont="1" applyFill="1" applyBorder="1" applyAlignment="1">
      <alignment horizontal="right" vertical="center"/>
    </xf>
    <xf numFmtId="3" fontId="39" fillId="0" borderId="1" xfId="0" applyNumberFormat="1" applyFont="1" applyFill="1" applyBorder="1" applyAlignment="1">
      <alignment horizontal="right" vertical="center"/>
    </xf>
    <xf numFmtId="0" fontId="2" fillId="2" borderId="0" xfId="0" applyFont="1" applyFill="1" applyBorder="1" applyAlignment="1">
      <alignment horizontal="right" vertical="top" wrapText="1"/>
    </xf>
    <xf numFmtId="170" fontId="39" fillId="0" borderId="0" xfId="1" applyNumberFormat="1" applyFont="1" applyFill="1" applyBorder="1" applyAlignment="1">
      <alignment horizontal="right" vertical="center"/>
    </xf>
    <xf numFmtId="0" fontId="2" fillId="0" borderId="0" xfId="0" applyFont="1" applyFill="1" applyAlignment="1">
      <alignment horizontal="left" vertical="center"/>
    </xf>
    <xf numFmtId="3" fontId="39" fillId="3" borderId="0" xfId="0" applyNumberFormat="1" applyFont="1" applyFill="1" applyBorder="1" applyAlignment="1">
      <alignment vertical="center"/>
    </xf>
    <xf numFmtId="170" fontId="39" fillId="3" borderId="0" xfId="1" applyNumberFormat="1" applyFont="1" applyFill="1" applyBorder="1" applyAlignment="1">
      <alignment vertical="center"/>
    </xf>
    <xf numFmtId="10" fontId="39" fillId="3" borderId="0" xfId="1" applyNumberFormat="1" applyFont="1" applyFill="1" applyBorder="1" applyAlignment="1">
      <alignment vertical="center"/>
    </xf>
    <xf numFmtId="170" fontId="39" fillId="3" borderId="16" xfId="1" applyNumberFormat="1" applyFont="1" applyFill="1" applyBorder="1" applyAlignment="1">
      <alignment vertical="center"/>
    </xf>
    <xf numFmtId="0" fontId="0" fillId="5" borderId="0" xfId="0" applyFill="1"/>
    <xf numFmtId="3" fontId="44" fillId="3" borderId="2" xfId="0" applyNumberFormat="1" applyFont="1" applyFill="1" applyBorder="1" applyAlignment="1">
      <alignment horizontal="right" vertical="center"/>
    </xf>
    <xf numFmtId="0" fontId="2" fillId="2" borderId="0" xfId="0" applyFont="1" applyFill="1" applyBorder="1" applyAlignment="1">
      <alignment horizontal="left" vertical="top" wrapText="1"/>
    </xf>
    <xf numFmtId="169" fontId="39" fillId="3" borderId="16" xfId="4" applyNumberFormat="1" applyFont="1" applyFill="1" applyBorder="1" applyAlignment="1">
      <alignment horizontal="right" vertical="center"/>
    </xf>
    <xf numFmtId="169" fontId="39" fillId="3" borderId="19" xfId="4" applyNumberFormat="1" applyFont="1" applyFill="1" applyBorder="1" applyAlignment="1">
      <alignment horizontal="right" vertical="center"/>
    </xf>
    <xf numFmtId="170" fontId="39" fillId="3" borderId="16" xfId="1" applyNumberFormat="1" applyFont="1" applyFill="1" applyBorder="1" applyAlignment="1">
      <alignment horizontal="right" vertical="center"/>
    </xf>
    <xf numFmtId="170" fontId="39" fillId="3" borderId="19" xfId="1" applyNumberFormat="1" applyFont="1" applyFill="1" applyBorder="1" applyAlignment="1">
      <alignment horizontal="right" vertical="center"/>
    </xf>
    <xf numFmtId="164" fontId="39" fillId="3" borderId="16" xfId="0" applyNumberFormat="1" applyFont="1" applyFill="1" applyBorder="1" applyAlignment="1">
      <alignment horizontal="right" vertical="center"/>
    </xf>
    <xf numFmtId="0" fontId="22" fillId="6" borderId="18" xfId="0" applyFont="1" applyFill="1" applyBorder="1" applyAlignment="1">
      <alignment horizontal="left" vertical="top"/>
    </xf>
    <xf numFmtId="0" fontId="22" fillId="6" borderId="2" xfId="0" applyFont="1" applyFill="1" applyBorder="1" applyAlignment="1">
      <alignment horizontal="left" vertical="top"/>
    </xf>
    <xf numFmtId="0" fontId="22" fillId="6" borderId="17" xfId="0" applyFont="1" applyFill="1" applyBorder="1" applyAlignment="1">
      <alignment horizontal="left" vertical="top"/>
    </xf>
    <xf numFmtId="0" fontId="22" fillId="6" borderId="1" xfId="0" applyFont="1" applyFill="1" applyBorder="1" applyAlignment="1">
      <alignment horizontal="left" vertical="top"/>
    </xf>
    <xf numFmtId="3" fontId="44" fillId="3" borderId="1" xfId="0" applyNumberFormat="1" applyFont="1" applyFill="1" applyBorder="1" applyAlignment="1">
      <alignment horizontal="right" vertical="center"/>
    </xf>
    <xf numFmtId="0" fontId="0" fillId="5" borderId="0" xfId="0" applyFill="1" applyAlignment="1">
      <alignment horizontal="center"/>
    </xf>
    <xf numFmtId="0" fontId="11" fillId="2" borderId="0" xfId="0" applyFont="1" applyFill="1" applyAlignment="1">
      <alignment horizontal="right" vertical="center" wrapText="1"/>
    </xf>
    <xf numFmtId="0" fontId="54" fillId="5" borderId="0" xfId="2" applyFont="1" applyFill="1" applyAlignment="1">
      <alignment horizontal="left" vertical="center"/>
    </xf>
    <xf numFmtId="3" fontId="39" fillId="5" borderId="0" xfId="0" applyNumberFormat="1" applyFont="1" applyFill="1" applyBorder="1" applyAlignment="1">
      <alignment horizontal="right" vertical="center"/>
    </xf>
    <xf numFmtId="0" fontId="55" fillId="5" borderId="0" xfId="0" applyFont="1" applyFill="1"/>
    <xf numFmtId="3" fontId="56" fillId="6" borderId="0" xfId="0" applyNumberFormat="1" applyFont="1" applyFill="1" applyBorder="1" applyAlignment="1">
      <alignment horizontal="left" vertical="center"/>
    </xf>
    <xf numFmtId="0" fontId="56" fillId="6" borderId="0" xfId="0" applyFont="1" applyFill="1" applyBorder="1" applyAlignment="1">
      <alignment horizontal="left" vertical="center"/>
    </xf>
    <xf numFmtId="169" fontId="39" fillId="0" borderId="16" xfId="4" applyNumberFormat="1" applyFont="1" applyBorder="1" applyAlignment="1">
      <alignment horizontal="right" vertical="center"/>
    </xf>
    <xf numFmtId="164" fontId="44" fillId="0" borderId="16" xfId="0" applyNumberFormat="1" applyFont="1" applyBorder="1" applyAlignment="1">
      <alignment horizontal="right" vertical="center"/>
    </xf>
    <xf numFmtId="169" fontId="39" fillId="0" borderId="19" xfId="4" applyNumberFormat="1" applyFont="1" applyBorder="1" applyAlignment="1">
      <alignment horizontal="right" vertical="center"/>
    </xf>
    <xf numFmtId="169" fontId="39" fillId="0" borderId="0" xfId="4" applyNumberFormat="1" applyFont="1" applyAlignment="1">
      <alignment horizontal="right" vertical="center"/>
    </xf>
    <xf numFmtId="3" fontId="44" fillId="6" borderId="0" xfId="0" applyNumberFormat="1" applyFont="1" applyFill="1" applyBorder="1" applyAlignment="1">
      <alignment horizontal="left" vertical="center"/>
    </xf>
    <xf numFmtId="164" fontId="44" fillId="0" borderId="28" xfId="0" applyNumberFormat="1" applyFont="1" applyBorder="1" applyAlignment="1">
      <alignment horizontal="right" vertical="center"/>
    </xf>
    <xf numFmtId="164" fontId="39" fillId="0" borderId="16" xfId="0" applyNumberFormat="1" applyFont="1" applyBorder="1" applyAlignment="1">
      <alignment horizontal="right" vertical="center"/>
    </xf>
    <xf numFmtId="164" fontId="39" fillId="0" borderId="12" xfId="0" applyNumberFormat="1" applyFont="1" applyBorder="1" applyAlignment="1">
      <alignment horizontal="right" vertical="center"/>
    </xf>
    <xf numFmtId="0" fontId="55" fillId="5" borderId="0" xfId="0" applyFont="1" applyFill="1" applyAlignment="1">
      <alignment vertical="center"/>
    </xf>
    <xf numFmtId="0" fontId="34" fillId="2" borderId="7" xfId="0" applyFont="1" applyFill="1" applyBorder="1" applyAlignment="1">
      <alignment horizontal="center" vertical="top" wrapText="1"/>
    </xf>
    <xf numFmtId="0" fontId="34" fillId="2" borderId="0" xfId="0" applyFont="1" applyFill="1" applyBorder="1" applyAlignment="1">
      <alignment horizontal="center" vertical="top" wrapText="1"/>
    </xf>
    <xf numFmtId="0" fontId="34" fillId="2" borderId="25" xfId="0" applyFont="1" applyFill="1" applyBorder="1" applyAlignment="1">
      <alignment horizontal="center" vertical="top"/>
    </xf>
    <xf numFmtId="0" fontId="34" fillId="2" borderId="25" xfId="0" applyFont="1" applyFill="1" applyBorder="1" applyAlignment="1">
      <alignment horizontal="center" vertical="top" wrapText="1"/>
    </xf>
    <xf numFmtId="0" fontId="34" fillId="2" borderId="7" xfId="0" applyFont="1" applyFill="1" applyBorder="1" applyAlignment="1">
      <alignment horizontal="center" vertical="top"/>
    </xf>
    <xf numFmtId="0" fontId="34" fillId="2" borderId="0" xfId="0" applyFont="1" applyFill="1" applyBorder="1" applyAlignment="1">
      <alignment horizontal="right" vertical="top" wrapText="1"/>
    </xf>
    <xf numFmtId="0" fontId="22" fillId="6" borderId="1" xfId="0" applyFont="1" applyFill="1" applyBorder="1" applyAlignment="1">
      <alignment horizontal="right" vertical="center"/>
    </xf>
    <xf numFmtId="0" fontId="2" fillId="2" borderId="33" xfId="0" applyFont="1" applyFill="1" applyBorder="1" applyAlignment="1">
      <alignment horizontal="right" vertical="center"/>
    </xf>
    <xf numFmtId="0" fontId="57" fillId="0" borderId="0" xfId="0" applyFont="1" applyFill="1" applyAlignment="1">
      <alignment vertical="top" wrapText="1"/>
    </xf>
    <xf numFmtId="0" fontId="51" fillId="7" borderId="0" xfId="0" applyFont="1" applyFill="1"/>
    <xf numFmtId="0" fontId="9" fillId="7" borderId="0" xfId="0" applyFont="1" applyFill="1" applyAlignment="1">
      <alignment horizontal="left" vertical="center"/>
    </xf>
    <xf numFmtId="0" fontId="0" fillId="7" borderId="1" xfId="0" applyFill="1" applyBorder="1"/>
    <xf numFmtId="164" fontId="39" fillId="3" borderId="1" xfId="0" applyNumberFormat="1" applyFont="1" applyFill="1" applyBorder="1" applyAlignment="1">
      <alignment horizontal="right" vertical="center"/>
    </xf>
    <xf numFmtId="164" fontId="39" fillId="3" borderId="16" xfId="0" applyNumberFormat="1" applyFont="1" applyFill="1" applyBorder="1" applyAlignment="1">
      <alignment vertical="center"/>
    </xf>
    <xf numFmtId="164" fontId="39" fillId="3" borderId="19" xfId="0" applyNumberFormat="1" applyFont="1" applyFill="1" applyBorder="1" applyAlignment="1">
      <alignment vertical="center"/>
    </xf>
    <xf numFmtId="164" fontId="39" fillId="3" borderId="17" xfId="0" applyNumberFormat="1" applyFont="1" applyFill="1" applyBorder="1" applyAlignment="1">
      <alignment vertical="center"/>
    </xf>
    <xf numFmtId="164" fontId="39" fillId="3" borderId="20" xfId="0" applyNumberFormat="1" applyFont="1" applyFill="1" applyBorder="1" applyAlignment="1">
      <alignment vertical="center"/>
    </xf>
    <xf numFmtId="164" fontId="39" fillId="3" borderId="17" xfId="0" applyNumberFormat="1" applyFont="1" applyFill="1" applyBorder="1" applyAlignment="1">
      <alignment horizontal="right" vertical="center"/>
    </xf>
    <xf numFmtId="164" fontId="39" fillId="3" borderId="14" xfId="0" applyNumberFormat="1" applyFont="1" applyFill="1" applyBorder="1" applyAlignment="1">
      <alignment horizontal="right" vertical="center"/>
    </xf>
    <xf numFmtId="2" fontId="41" fillId="3" borderId="0" xfId="0" applyNumberFormat="1" applyFont="1" applyFill="1" applyBorder="1" applyAlignment="1">
      <alignment vertical="center"/>
    </xf>
    <xf numFmtId="164" fontId="44" fillId="3" borderId="21" xfId="0" applyNumberFormat="1" applyFont="1" applyFill="1" applyBorder="1" applyAlignment="1">
      <alignment horizontal="right" vertical="center"/>
    </xf>
    <xf numFmtId="164" fontId="44" fillId="3" borderId="2" xfId="0" applyNumberFormat="1" applyFont="1" applyFill="1" applyBorder="1" applyAlignment="1">
      <alignment horizontal="right" vertical="center"/>
    </xf>
    <xf numFmtId="0" fontId="50" fillId="6" borderId="18" xfId="0" applyFont="1" applyFill="1" applyBorder="1" applyAlignment="1">
      <alignment vertical="center"/>
    </xf>
    <xf numFmtId="0" fontId="50" fillId="6" borderId="17" xfId="0" applyFont="1" applyFill="1" applyBorder="1" applyAlignment="1">
      <alignment vertical="center"/>
    </xf>
    <xf numFmtId="3" fontId="44" fillId="3" borderId="17" xfId="0" applyNumberFormat="1" applyFont="1" applyFill="1" applyBorder="1" applyAlignment="1">
      <alignment vertical="center"/>
    </xf>
    <xf numFmtId="3" fontId="44" fillId="3" borderId="20" xfId="0" applyNumberFormat="1" applyFont="1" applyFill="1" applyBorder="1" applyAlignment="1">
      <alignment vertical="center"/>
    </xf>
    <xf numFmtId="164" fontId="44" fillId="3" borderId="20" xfId="0" applyNumberFormat="1" applyFont="1" applyFill="1" applyBorder="1" applyAlignment="1">
      <alignment horizontal="right" vertical="center"/>
    </xf>
    <xf numFmtId="3" fontId="44" fillId="3" borderId="18" xfId="0" applyNumberFormat="1" applyFont="1" applyFill="1" applyBorder="1" applyAlignment="1">
      <alignment vertical="center"/>
    </xf>
    <xf numFmtId="3" fontId="44" fillId="3" borderId="21" xfId="0" applyNumberFormat="1" applyFont="1" applyFill="1" applyBorder="1" applyAlignment="1">
      <alignment vertical="center"/>
    </xf>
    <xf numFmtId="164" fontId="44" fillId="3" borderId="15" xfId="0" applyNumberFormat="1" applyFont="1" applyFill="1" applyBorder="1" applyAlignment="1">
      <alignment horizontal="right" vertical="center"/>
    </xf>
    <xf numFmtId="9" fontId="36" fillId="5" borderId="33" xfId="1" applyFont="1" applyFill="1" applyBorder="1" applyAlignment="1">
      <alignment horizontal="right" vertical="center" wrapText="1"/>
    </xf>
    <xf numFmtId="169" fontId="44" fillId="0" borderId="16" xfId="4" applyNumberFormat="1" applyFont="1" applyBorder="1" applyAlignment="1">
      <alignment horizontal="right" vertical="center"/>
    </xf>
    <xf numFmtId="169" fontId="44" fillId="0" borderId="19" xfId="4" applyNumberFormat="1" applyFont="1" applyBorder="1" applyAlignment="1">
      <alignment horizontal="right" vertical="center"/>
    </xf>
    <xf numFmtId="0" fontId="44" fillId="6" borderId="16" xfId="0" applyFont="1" applyFill="1" applyBorder="1" applyAlignment="1">
      <alignment horizontal="right" vertical="center"/>
    </xf>
    <xf numFmtId="0" fontId="4" fillId="6" borderId="17" xfId="0" applyFont="1" applyFill="1" applyBorder="1" applyAlignment="1">
      <alignment horizontal="left" vertical="top"/>
    </xf>
    <xf numFmtId="0" fontId="4" fillId="6" borderId="1" xfId="0" applyFont="1" applyFill="1" applyBorder="1" applyAlignment="1">
      <alignment horizontal="left" vertical="top" wrapText="1"/>
    </xf>
    <xf numFmtId="0" fontId="4" fillId="6" borderId="0" xfId="0" applyFont="1" applyFill="1" applyBorder="1" applyAlignment="1">
      <alignment horizontal="left" vertical="top" wrapText="1"/>
    </xf>
    <xf numFmtId="0" fontId="56" fillId="6" borderId="16" xfId="0" applyFont="1" applyFill="1" applyBorder="1" applyAlignment="1">
      <alignment horizontal="right" vertical="center"/>
    </xf>
    <xf numFmtId="0" fontId="27" fillId="6" borderId="16" xfId="0" applyFont="1" applyFill="1" applyBorder="1" applyAlignment="1">
      <alignment horizontal="right" vertical="center"/>
    </xf>
    <xf numFmtId="49" fontId="27" fillId="6" borderId="16" xfId="0" applyNumberFormat="1" applyFont="1" applyFill="1" applyBorder="1" applyAlignment="1">
      <alignment horizontal="right" vertical="center"/>
    </xf>
    <xf numFmtId="10" fontId="39" fillId="0" borderId="0" xfId="0" applyNumberFormat="1" applyFont="1" applyFill="1" applyBorder="1" applyAlignment="1">
      <alignment horizontal="right" vertical="center"/>
    </xf>
    <xf numFmtId="10" fontId="44" fillId="0" borderId="3" xfId="1" applyNumberFormat="1" applyFont="1" applyFill="1" applyBorder="1"/>
    <xf numFmtId="164" fontId="44" fillId="6" borderId="16" xfId="0" applyNumberFormat="1" applyFont="1" applyFill="1" applyBorder="1" applyAlignment="1">
      <alignment horizontal="right" vertical="center"/>
    </xf>
    <xf numFmtId="164" fontId="44" fillId="6" borderId="0" xfId="4" applyNumberFormat="1" applyFont="1" applyFill="1" applyAlignment="1">
      <alignment horizontal="right" vertical="center"/>
    </xf>
    <xf numFmtId="164" fontId="39" fillId="6" borderId="0" xfId="4" applyNumberFormat="1" applyFont="1" applyFill="1" applyAlignment="1">
      <alignment horizontal="right" vertical="center"/>
    </xf>
    <xf numFmtId="0" fontId="4" fillId="6" borderId="13" xfId="0" applyFont="1" applyFill="1" applyBorder="1" applyAlignment="1">
      <alignment horizontal="left" vertical="center" wrapText="1"/>
    </xf>
    <xf numFmtId="0" fontId="4" fillId="6" borderId="13" xfId="0" applyFont="1" applyFill="1" applyBorder="1" applyAlignment="1">
      <alignment vertical="center" wrapText="1"/>
    </xf>
    <xf numFmtId="0" fontId="12" fillId="6" borderId="23" xfId="0" applyFont="1" applyFill="1" applyBorder="1" applyAlignment="1">
      <alignment vertical="center"/>
    </xf>
    <xf numFmtId="0" fontId="22" fillId="6" borderId="32" xfId="0" applyFont="1" applyFill="1" applyBorder="1" applyAlignment="1">
      <alignment vertical="center"/>
    </xf>
    <xf numFmtId="3" fontId="27" fillId="6" borderId="13" xfId="0" applyNumberFormat="1" applyFont="1" applyFill="1" applyBorder="1" applyAlignment="1">
      <alignment horizontal="left" vertical="center"/>
    </xf>
    <xf numFmtId="0" fontId="4" fillId="6" borderId="3" xfId="0" applyFont="1" applyFill="1" applyBorder="1" applyAlignment="1">
      <alignment vertical="center"/>
    </xf>
    <xf numFmtId="0" fontId="16" fillId="5" borderId="16" xfId="0" applyFont="1" applyFill="1" applyBorder="1" applyAlignment="1">
      <alignment horizontal="left" vertical="center"/>
    </xf>
    <xf numFmtId="0" fontId="38" fillId="2" borderId="0" xfId="0" applyFont="1" applyFill="1" applyAlignment="1">
      <alignment horizontal="left" vertical="center" wrapText="1"/>
    </xf>
    <xf numFmtId="0" fontId="13" fillId="0" borderId="0" xfId="0" applyFont="1" applyFill="1" applyBorder="1" applyAlignment="1">
      <alignment horizontal="left" vertical="center" wrapText="1"/>
    </xf>
    <xf numFmtId="171" fontId="13" fillId="0" borderId="0" xfId="0" applyNumberFormat="1" applyFont="1" applyFill="1" applyBorder="1" applyAlignment="1">
      <alignment horizontal="center" vertical="center" wrapText="1"/>
    </xf>
    <xf numFmtId="171" fontId="29" fillId="0" borderId="0" xfId="0" applyNumberFormat="1" applyFont="1" applyFill="1" applyBorder="1" applyAlignment="1">
      <alignment horizontal="center" vertical="center" wrapText="1"/>
    </xf>
    <xf numFmtId="173" fontId="23" fillId="5" borderId="9" xfId="0" applyNumberFormat="1" applyFont="1" applyFill="1" applyBorder="1" applyAlignment="1">
      <alignment horizontal="center" vertical="center"/>
    </xf>
    <xf numFmtId="173" fontId="23" fillId="5" borderId="11" xfId="0" applyNumberFormat="1" applyFont="1" applyFill="1" applyBorder="1" applyAlignment="1">
      <alignment horizontal="center" vertical="center"/>
    </xf>
    <xf numFmtId="173" fontId="44" fillId="6" borderId="9" xfId="0" applyNumberFormat="1" applyFont="1" applyFill="1" applyBorder="1" applyAlignment="1">
      <alignment horizontal="center"/>
    </xf>
    <xf numFmtId="173" fontId="44" fillId="6" borderId="11" xfId="0" applyNumberFormat="1" applyFont="1" applyFill="1" applyBorder="1" applyAlignment="1">
      <alignment horizontal="center"/>
    </xf>
    <xf numFmtId="0" fontId="54" fillId="5" borderId="0" xfId="2" applyFont="1" applyFill="1" applyAlignment="1">
      <alignment horizontal="left"/>
    </xf>
    <xf numFmtId="0" fontId="39" fillId="0" borderId="0" xfId="0" applyFont="1" applyBorder="1" applyAlignment="1">
      <alignment horizontal="left" wrapText="1"/>
    </xf>
    <xf numFmtId="0" fontId="2" fillId="2" borderId="0" xfId="0" applyFont="1" applyFill="1" applyAlignment="1">
      <alignment horizontal="left" wrapText="1"/>
    </xf>
    <xf numFmtId="0" fontId="2" fillId="2" borderId="0" xfId="0" applyFont="1" applyFill="1" applyAlignment="1">
      <alignment horizont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wrapText="1"/>
    </xf>
    <xf numFmtId="171" fontId="13" fillId="5" borderId="0" xfId="0" applyNumberFormat="1" applyFont="1" applyFill="1" applyAlignment="1">
      <alignment horizontal="center" vertical="center" wrapText="1"/>
    </xf>
    <xf numFmtId="171" fontId="29" fillId="5" borderId="0" xfId="0" applyNumberFormat="1" applyFont="1" applyFill="1" applyAlignment="1">
      <alignment horizontal="center" vertical="center" wrapText="1"/>
    </xf>
    <xf numFmtId="171" fontId="2" fillId="2" borderId="0" xfId="0" applyNumberFormat="1" applyFont="1" applyFill="1" applyAlignment="1">
      <alignment horizontal="center" vertical="center" wrapText="1"/>
    </xf>
    <xf numFmtId="171" fontId="22" fillId="6" borderId="0" xfId="0" applyNumberFormat="1" applyFont="1" applyFill="1" applyAlignment="1">
      <alignment horizontal="center" vertical="center" wrapText="1"/>
    </xf>
    <xf numFmtId="0" fontId="12" fillId="6" borderId="0" xfId="0" applyFont="1" applyFill="1" applyBorder="1" applyAlignment="1">
      <alignment horizontal="left" vertical="center"/>
    </xf>
    <xf numFmtId="0" fontId="34" fillId="2" borderId="0" xfId="0" applyFont="1" applyFill="1" applyBorder="1" applyAlignment="1">
      <alignment horizontal="center" vertical="center"/>
    </xf>
    <xf numFmtId="0" fontId="12" fillId="6" borderId="3" xfId="0" applyFont="1" applyFill="1" applyBorder="1" applyAlignment="1">
      <alignment horizontal="left" vertical="center"/>
    </xf>
    <xf numFmtId="0" fontId="34" fillId="2" borderId="0" xfId="0" applyFont="1" applyFill="1" applyAlignment="1">
      <alignment horizontal="center" vertical="center"/>
    </xf>
    <xf numFmtId="0" fontId="52" fillId="2" borderId="0" xfId="0" applyFont="1" applyFill="1" applyAlignment="1">
      <alignment horizontal="left" vertical="center"/>
    </xf>
    <xf numFmtId="0" fontId="34" fillId="2" borderId="24" xfId="0" applyFont="1" applyFill="1" applyBorder="1" applyAlignment="1">
      <alignment horizontal="center" vertical="top" wrapText="1"/>
    </xf>
    <xf numFmtId="0" fontId="34" fillId="2" borderId="0" xfId="0" applyFont="1" applyFill="1" applyBorder="1" applyAlignment="1">
      <alignment horizontal="center" vertical="top" wrapText="1"/>
    </xf>
    <xf numFmtId="0" fontId="34" fillId="2" borderId="7" xfId="0" applyFont="1" applyFill="1" applyBorder="1" applyAlignment="1">
      <alignment horizontal="center" vertical="top" wrapText="1"/>
    </xf>
    <xf numFmtId="0" fontId="34" fillId="2" borderId="26" xfId="0" applyFont="1" applyFill="1" applyBorder="1" applyAlignment="1">
      <alignment horizontal="center" vertical="top" wrapText="1"/>
    </xf>
    <xf numFmtId="0" fontId="34" fillId="2" borderId="11" xfId="0" applyFont="1" applyFill="1" applyBorder="1" applyAlignment="1">
      <alignment horizontal="center" vertical="top" wrapText="1"/>
    </xf>
    <xf numFmtId="0" fontId="34" fillId="2" borderId="25" xfId="0" applyFont="1" applyFill="1" applyBorder="1" applyAlignment="1">
      <alignment horizontal="center" vertical="top" wrapText="1"/>
    </xf>
    <xf numFmtId="0" fontId="34" fillId="2" borderId="27" xfId="0" applyFont="1" applyFill="1" applyBorder="1" applyAlignment="1">
      <alignment horizontal="center" vertical="top" wrapText="1"/>
    </xf>
    <xf numFmtId="0" fontId="34" fillId="2" borderId="8" xfId="0" applyFont="1" applyFill="1" applyBorder="1" applyAlignment="1">
      <alignment horizontal="center" vertical="top" wrapText="1"/>
    </xf>
    <xf numFmtId="0" fontId="24" fillId="5" borderId="0" xfId="2" applyFont="1" applyFill="1" applyAlignment="1">
      <alignment horizontal="left"/>
    </xf>
    <xf numFmtId="0" fontId="13" fillId="2" borderId="0" xfId="0" applyFont="1" applyFill="1" applyAlignment="1">
      <alignment horizontal="left" vertical="center" wrapText="1"/>
    </xf>
    <xf numFmtId="0" fontId="19" fillId="6" borderId="0" xfId="0" applyFont="1" applyFill="1" applyAlignment="1">
      <alignment horizontal="left" vertical="top" wrapText="1"/>
    </xf>
    <xf numFmtId="0" fontId="54" fillId="5" borderId="0" xfId="2" applyFont="1" applyFill="1" applyAlignment="1">
      <alignment horizontal="left" vertical="center"/>
    </xf>
    <xf numFmtId="0" fontId="38" fillId="2" borderId="0" xfId="0" applyFont="1" applyFill="1" applyAlignment="1">
      <alignment horizontal="left" vertical="center"/>
    </xf>
    <xf numFmtId="171" fontId="2" fillId="2" borderId="0" xfId="0" applyNumberFormat="1" applyFont="1" applyFill="1" applyBorder="1" applyAlignment="1">
      <alignment horizontal="center" vertical="center"/>
    </xf>
    <xf numFmtId="0" fontId="34" fillId="2" borderId="0" xfId="0" applyFont="1" applyFill="1" applyAlignment="1">
      <alignment horizontal="left" vertical="top"/>
    </xf>
    <xf numFmtId="0" fontId="18" fillId="0" borderId="0" xfId="0" applyFont="1" applyFill="1" applyAlignment="1">
      <alignment vertical="center"/>
    </xf>
    <xf numFmtId="0" fontId="34" fillId="2" borderId="0" xfId="0" applyFont="1" applyFill="1" applyAlignment="1">
      <alignment horizontal="left"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xf>
  </cellXfs>
  <cellStyles count="6">
    <cellStyle name="Comma" xfId="4" xr:uid="{2DCE457B-C4EA-4AC5-8EE4-15C36A6CEF3C}"/>
    <cellStyle name="Currency" xfId="5" builtinId="4"/>
    <cellStyle name="Hyperlink" xfId="2" builtinId="8"/>
    <cellStyle name="Komma 2 2 2" xfId="3" xr:uid="{CD89E49C-3AD5-49C2-B652-7A5B163442BD}"/>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85113</xdr:colOff>
      <xdr:row>36</xdr:row>
      <xdr:rowOff>0</xdr:rowOff>
    </xdr:to>
    <xdr:pic>
      <xdr:nvPicPr>
        <xdr:cNvPr id="5" name="Picture 4">
          <a:extLst>
            <a:ext uri="{FF2B5EF4-FFF2-40B4-BE49-F238E27FC236}">
              <a16:creationId xmlns:a16="http://schemas.microsoft.com/office/drawing/2014/main" id="{4B304C4E-7CF2-4365-B4EE-2E3DE7365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19856" cy="7837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ema1">
  <a:themeElements>
    <a:clrScheme name="Van Lanschot Kempen">
      <a:dk1>
        <a:srgbClr val="000000"/>
      </a:dk1>
      <a:lt1>
        <a:sysClr val="window" lastClr="FFFFFF"/>
      </a:lt1>
      <a:dk2>
        <a:srgbClr val="00585B"/>
      </a:dk2>
      <a:lt2>
        <a:srgbClr val="FFFFFF"/>
      </a:lt2>
      <a:accent1>
        <a:srgbClr val="1A2D3C"/>
      </a:accent1>
      <a:accent2>
        <a:srgbClr val="94837B"/>
      </a:accent2>
      <a:accent3>
        <a:srgbClr val="D5A888"/>
      </a:accent3>
      <a:accent4>
        <a:srgbClr val="B75725"/>
      </a:accent4>
      <a:accent5>
        <a:srgbClr val="5796A2"/>
      </a:accent5>
      <a:accent6>
        <a:srgbClr val="905882"/>
      </a:accent6>
      <a:hlink>
        <a:srgbClr val="00585B"/>
      </a:hlink>
      <a:folHlink>
        <a:srgbClr val="00585B"/>
      </a:folHlink>
    </a:clrScheme>
    <a:fontScheme name="Van Lanschot Kempen">
      <a:majorFont>
        <a:latin typeface="Nunito Sans Light"/>
        <a:ea typeface=""/>
        <a:cs typeface=""/>
      </a:majorFont>
      <a:minorFont>
        <a:latin typeface="Nunito Sans"/>
        <a:ea typeface=""/>
        <a:cs typeface=""/>
      </a:minorFont>
    </a:fontScheme>
    <a:fmtScheme name="Subtiel effen">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5"/>
        </a:solidFill>
        <a:ln>
          <a:noFill/>
        </a:ln>
      </a:spPr>
      <a:bodyPr lIns="36000" tIns="36000" rIns="36000" bIns="36000" rtlCol="0" anchor="ctr"/>
      <a:lstStyle>
        <a:defPPr algn="ctr">
          <a:lnSpc>
            <a:spcPct val="95000"/>
          </a:lnSpc>
          <a:defRPr sz="1200"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nSpc>
            <a:spcPct val="95000"/>
          </a:lnSpc>
          <a:defRPr sz="1200" dirty="0" err="1" smtClean="0">
            <a:solidFill>
              <a:schemeClr val="tx2"/>
            </a:solidFill>
          </a:defRPr>
        </a:defPPr>
      </a:lstStyle>
    </a:txDef>
  </a:objectDefaults>
  <a:extraClrSchemeLst/>
  <a:extLst>
    <a:ext uri="{05A4C25C-085E-4340-85A3-A5531E510DB2}">
      <thm15:themeFamily xmlns:thm15="http://schemas.microsoft.com/office/thememl/2012/main" name="VLK Voorbeelddias 2017" id="{606F4153-73A9-421C-9F58-70E40E5FC1B3}" vid="{189CB827-D574-47B1-B158-C55E0981F77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CD552-7EFA-4AF2-BFF9-91420F2B8FA1}">
  <sheetPr codeName="Sheet1">
    <tabColor theme="8" tint="0.79998168889431442"/>
  </sheetPr>
  <dimension ref="A1:H36"/>
  <sheetViews>
    <sheetView showGridLines="0" tabSelected="1" topLeftCell="A4" zoomScale="115" zoomScaleNormal="115" workbookViewId="0">
      <selection activeCell="A37" sqref="A37:XFD1048576"/>
    </sheetView>
  </sheetViews>
  <sheetFormatPr defaultColWidth="0" defaultRowHeight="16.5" zeroHeight="1" x14ac:dyDescent="0.3"/>
  <cols>
    <col min="1" max="8" width="8.77734375" customWidth="1"/>
    <col min="9" max="16384" width="8.77734375"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0C89F-FD9A-481C-ABC8-54D63C61C416}">
  <sheetPr codeName="Sheet10">
    <tabColor theme="3"/>
  </sheetPr>
  <dimension ref="B1:G18"/>
  <sheetViews>
    <sheetView showGridLines="0" workbookViewId="0">
      <selection activeCell="B15" sqref="B15"/>
    </sheetView>
  </sheetViews>
  <sheetFormatPr defaultRowHeight="16.5" x14ac:dyDescent="0.3"/>
  <cols>
    <col min="1" max="1" width="2.88671875" customWidth="1"/>
    <col min="2" max="2" width="29.44140625" bestFit="1" customWidth="1"/>
    <col min="3" max="3" width="17.88671875" bestFit="1" customWidth="1"/>
    <col min="4" max="4" width="17.88671875" customWidth="1"/>
    <col min="5" max="5" width="21" bestFit="1" customWidth="1"/>
    <col min="6" max="6" width="22.21875" bestFit="1" customWidth="1"/>
    <col min="7" max="7" width="21" bestFit="1" customWidth="1"/>
  </cols>
  <sheetData>
    <row r="1" spans="2:7" x14ac:dyDescent="0.3">
      <c r="B1" s="404" t="s">
        <v>302</v>
      </c>
      <c r="C1" s="404"/>
      <c r="D1" s="315"/>
      <c r="E1" s="315"/>
      <c r="F1" s="315"/>
      <c r="G1" s="315"/>
    </row>
    <row r="3" spans="2:7" ht="30" customHeight="1" x14ac:dyDescent="0.3">
      <c r="B3" s="396" t="s">
        <v>603</v>
      </c>
      <c r="C3" s="396"/>
      <c r="D3" s="410"/>
      <c r="E3" s="410"/>
      <c r="F3" s="411"/>
      <c r="G3" s="411"/>
    </row>
    <row r="4" spans="2:7" s="20" customFormat="1" x14ac:dyDescent="0.3">
      <c r="B4" s="27"/>
      <c r="C4" s="27"/>
      <c r="D4" s="27"/>
      <c r="E4" s="27"/>
      <c r="F4" s="27"/>
    </row>
    <row r="5" spans="2:7" s="20" customFormat="1" x14ac:dyDescent="0.3">
      <c r="B5" s="279"/>
      <c r="C5" s="279"/>
      <c r="D5" s="412">
        <v>44196</v>
      </c>
      <c r="E5" s="412"/>
      <c r="F5" s="413">
        <v>43830</v>
      </c>
      <c r="G5" s="413"/>
    </row>
    <row r="6" spans="2:7" x14ac:dyDescent="0.3">
      <c r="B6" s="115"/>
      <c r="C6" s="118" t="s">
        <v>339</v>
      </c>
      <c r="D6" s="351" t="s">
        <v>340</v>
      </c>
      <c r="E6" s="351" t="s">
        <v>333</v>
      </c>
      <c r="F6" s="350" t="s">
        <v>340</v>
      </c>
      <c r="G6" s="350" t="s">
        <v>333</v>
      </c>
    </row>
    <row r="7" spans="2:7" x14ac:dyDescent="0.3">
      <c r="B7" s="93" t="s">
        <v>1</v>
      </c>
      <c r="C7" s="110"/>
      <c r="D7" s="112">
        <v>474227.30558666663</v>
      </c>
      <c r="E7" s="111">
        <v>60804.876823499988</v>
      </c>
      <c r="F7" s="116">
        <v>500259.64983000001</v>
      </c>
      <c r="G7" s="117">
        <v>65134.561413099989</v>
      </c>
    </row>
    <row r="8" spans="2:7" x14ac:dyDescent="0.3">
      <c r="B8" s="76" t="s">
        <v>341</v>
      </c>
      <c r="C8" s="107">
        <v>0.18</v>
      </c>
      <c r="D8" s="113">
        <v>47416.373796666659</v>
      </c>
      <c r="E8" s="108">
        <v>8534.9472833999989</v>
      </c>
      <c r="F8" s="114">
        <v>57459.035979999993</v>
      </c>
      <c r="G8" s="109">
        <v>10342.626476399999</v>
      </c>
    </row>
    <row r="9" spans="2:7" x14ac:dyDescent="0.3">
      <c r="B9" s="76" t="s">
        <v>342</v>
      </c>
      <c r="C9" s="107">
        <v>0.18</v>
      </c>
      <c r="D9" s="113">
        <v>3451.2457133333328</v>
      </c>
      <c r="E9" s="108">
        <v>621.2242283999999</v>
      </c>
      <c r="F9" s="114">
        <v>9349.0883933333334</v>
      </c>
      <c r="G9" s="109">
        <v>1682.8359108</v>
      </c>
    </row>
    <row r="10" spans="2:7" x14ac:dyDescent="0.3">
      <c r="B10" s="76" t="s">
        <v>343</v>
      </c>
      <c r="C10" s="107">
        <v>0.12</v>
      </c>
      <c r="D10" s="113">
        <v>144515.6207433333</v>
      </c>
      <c r="E10" s="108">
        <v>17341.874489199996</v>
      </c>
      <c r="F10" s="114">
        <v>143629.67010333334</v>
      </c>
      <c r="G10" s="109">
        <v>17235.560412399998</v>
      </c>
    </row>
    <row r="11" spans="2:7" x14ac:dyDescent="0.3">
      <c r="B11" s="76" t="s">
        <v>344</v>
      </c>
      <c r="C11" s="107">
        <v>0.15</v>
      </c>
      <c r="D11" s="113">
        <v>14554.263513333333</v>
      </c>
      <c r="E11" s="108">
        <v>2183.1395269999998</v>
      </c>
      <c r="F11" s="114">
        <v>21274.562143333336</v>
      </c>
      <c r="G11" s="109">
        <v>3191.1843215000004</v>
      </c>
    </row>
    <row r="12" spans="2:7" x14ac:dyDescent="0.3">
      <c r="B12" s="76" t="s">
        <v>345</v>
      </c>
      <c r="C12" s="107">
        <v>0.12</v>
      </c>
      <c r="D12" s="113">
        <v>155010.74430666663</v>
      </c>
      <c r="E12" s="108">
        <v>18601.289316799994</v>
      </c>
      <c r="F12" s="114">
        <v>162850.45531000002</v>
      </c>
      <c r="G12" s="109">
        <v>19542.054637200003</v>
      </c>
    </row>
    <row r="13" spans="2:7" x14ac:dyDescent="0.3">
      <c r="B13" s="76" t="s">
        <v>346</v>
      </c>
      <c r="C13" s="107">
        <v>0.18</v>
      </c>
      <c r="D13" s="113">
        <v>6711.0569933333336</v>
      </c>
      <c r="E13" s="108">
        <v>1207.9902588</v>
      </c>
      <c r="F13" s="114">
        <v>7611.3184466666662</v>
      </c>
      <c r="G13" s="109">
        <v>1370.0373203999998</v>
      </c>
    </row>
    <row r="14" spans="2:7" x14ac:dyDescent="0.3">
      <c r="B14" s="76" t="s">
        <v>632</v>
      </c>
      <c r="C14" s="107">
        <v>0.15</v>
      </c>
      <c r="D14" s="113">
        <v>208.38858333333334</v>
      </c>
      <c r="E14" s="108">
        <v>31.258287500000002</v>
      </c>
      <c r="F14" s="114">
        <v>0</v>
      </c>
      <c r="G14" s="109">
        <v>0</v>
      </c>
    </row>
    <row r="15" spans="2:7" x14ac:dyDescent="0.3">
      <c r="B15" s="76" t="s">
        <v>6</v>
      </c>
      <c r="C15" s="107">
        <v>0.12</v>
      </c>
      <c r="D15" s="113">
        <v>102359.61193666667</v>
      </c>
      <c r="E15" s="108">
        <v>12283.1534324</v>
      </c>
      <c r="F15" s="114">
        <v>98085.519453333327</v>
      </c>
      <c r="G15" s="109">
        <v>11770.262334399999</v>
      </c>
    </row>
    <row r="18" spans="5:5" x14ac:dyDescent="0.3">
      <c r="E18" s="200"/>
    </row>
  </sheetData>
  <mergeCells count="6">
    <mergeCell ref="B1:C1"/>
    <mergeCell ref="B3:C3"/>
    <mergeCell ref="D3:E3"/>
    <mergeCell ref="F3:G3"/>
    <mergeCell ref="D5:E5"/>
    <mergeCell ref="F5:G5"/>
  </mergeCells>
  <hyperlinks>
    <hyperlink ref="B1:C1" location="'Table of Contents'!A1" display="Go back to Table of Contents" xr:uid="{7FD4BB3B-8444-410B-B3E5-5E6A14AE3BB2}"/>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FC53B-9CCE-46E3-8220-74145B73BC28}">
  <sheetPr codeName="Sheet11">
    <tabColor theme="3"/>
  </sheetPr>
  <dimension ref="A1:G9"/>
  <sheetViews>
    <sheetView showGridLines="0" workbookViewId="0">
      <selection activeCell="B4" sqref="B4"/>
    </sheetView>
  </sheetViews>
  <sheetFormatPr defaultRowHeight="16.5" x14ac:dyDescent="0.3"/>
  <cols>
    <col min="1" max="1" width="2.88671875" customWidth="1"/>
    <col min="2" max="2" width="54.109375" customWidth="1"/>
    <col min="3" max="4" width="10.21875" customWidth="1"/>
    <col min="6" max="6" width="10.6640625" bestFit="1" customWidth="1"/>
    <col min="7" max="7" width="14" bestFit="1" customWidth="1"/>
    <col min="8" max="8" width="77.77734375" bestFit="1" customWidth="1"/>
  </cols>
  <sheetData>
    <row r="1" spans="1:7" x14ac:dyDescent="0.3">
      <c r="B1" s="404" t="s">
        <v>302</v>
      </c>
      <c r="C1" s="404"/>
      <c r="D1" s="315"/>
    </row>
    <row r="3" spans="1:7" ht="30" customHeight="1" x14ac:dyDescent="0.3">
      <c r="B3" s="396" t="s">
        <v>633</v>
      </c>
      <c r="C3" s="396"/>
      <c r="D3" s="396"/>
    </row>
    <row r="4" spans="1:7" x14ac:dyDescent="0.3">
      <c r="A4" s="20"/>
      <c r="B4" s="27"/>
      <c r="C4" s="27"/>
      <c r="D4" s="27"/>
    </row>
    <row r="5" spans="1:7" ht="16.899999999999999" customHeight="1" x14ac:dyDescent="0.3">
      <c r="B5" s="29"/>
      <c r="C5" s="121">
        <v>44196</v>
      </c>
      <c r="D5" s="119">
        <v>43830</v>
      </c>
    </row>
    <row r="6" spans="1:7" ht="33" customHeight="1" x14ac:dyDescent="0.3">
      <c r="B6" s="76" t="s">
        <v>348</v>
      </c>
      <c r="C6" s="108">
        <v>366082.22008999996</v>
      </c>
      <c r="D6" s="109">
        <v>349462</v>
      </c>
      <c r="G6" s="200"/>
    </row>
    <row r="7" spans="1:7" x14ac:dyDescent="0.3">
      <c r="B7" s="76" t="s">
        <v>349</v>
      </c>
      <c r="C7" s="108">
        <v>-111192.68878328323</v>
      </c>
      <c r="D7" s="109">
        <v>-225472</v>
      </c>
      <c r="G7" s="200"/>
    </row>
    <row r="8" spans="1:7" x14ac:dyDescent="0.3">
      <c r="B8" s="76" t="s">
        <v>350</v>
      </c>
      <c r="C8" s="120">
        <v>107258.34394328325</v>
      </c>
      <c r="D8" s="212">
        <v>193016</v>
      </c>
      <c r="G8" s="200"/>
    </row>
    <row r="9" spans="1:7" x14ac:dyDescent="0.3">
      <c r="B9" s="92" t="s">
        <v>351</v>
      </c>
      <c r="C9" s="280">
        <v>362147.87524999998</v>
      </c>
      <c r="D9" s="281">
        <v>317006</v>
      </c>
      <c r="G9" s="200"/>
    </row>
  </sheetData>
  <mergeCells count="2">
    <mergeCell ref="B1:C1"/>
    <mergeCell ref="B3:D3"/>
  </mergeCells>
  <hyperlinks>
    <hyperlink ref="B1:C1" location="'Table of Contents'!A1" display="Go back to Table of Contents" xr:uid="{0F36F5DB-7E1F-4EEF-9D89-E6D1963D80E5}"/>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F1C7E-35EE-4D85-BF10-0D833EF05AA2}">
  <sheetPr codeName="Sheet12">
    <tabColor theme="3"/>
  </sheetPr>
  <dimension ref="A1:L35"/>
  <sheetViews>
    <sheetView showGridLines="0" zoomScaleNormal="100" workbookViewId="0">
      <selection activeCell="B32" sqref="B32:C32"/>
    </sheetView>
  </sheetViews>
  <sheetFormatPr defaultColWidth="8.77734375" defaultRowHeight="16.5" x14ac:dyDescent="0.3"/>
  <cols>
    <col min="1" max="1" width="2.88671875" style="42" customWidth="1"/>
    <col min="2" max="2" width="23.6640625" style="42" customWidth="1"/>
    <col min="3" max="3" width="23.77734375" style="42" customWidth="1"/>
    <col min="4" max="4" width="20.5546875" style="42" customWidth="1"/>
    <col min="5" max="10" width="18.21875" style="42" customWidth="1"/>
    <col min="11" max="11" width="16" style="42" customWidth="1"/>
    <col min="12" max="16384" width="8.77734375" style="42"/>
  </cols>
  <sheetData>
    <row r="1" spans="1:12" s="33" customFormat="1" ht="19.149999999999999" customHeight="1" x14ac:dyDescent="0.3">
      <c r="A1"/>
      <c r="B1" s="404" t="s">
        <v>302</v>
      </c>
      <c r="C1" s="404"/>
      <c r="D1" s="315"/>
      <c r="E1" s="315"/>
      <c r="F1" s="315"/>
    </row>
    <row r="2" spans="1:12" s="33" customFormat="1" x14ac:dyDescent="0.3">
      <c r="A2"/>
      <c r="B2"/>
      <c r="C2"/>
      <c r="D2"/>
      <c r="E2"/>
      <c r="F2"/>
      <c r="H2" s="35"/>
      <c r="I2" s="36"/>
      <c r="J2" s="36"/>
      <c r="K2" s="36"/>
      <c r="L2" s="36"/>
    </row>
    <row r="3" spans="1:12" s="33" customFormat="1" ht="20.45" customHeight="1" x14ac:dyDescent="0.3">
      <c r="A3"/>
      <c r="B3" s="396" t="s">
        <v>611</v>
      </c>
      <c r="C3" s="396"/>
      <c r="D3" s="396"/>
      <c r="E3" s="396"/>
      <c r="F3" s="396"/>
      <c r="H3" s="31"/>
      <c r="I3" s="37"/>
      <c r="J3" s="37"/>
      <c r="K3" s="37"/>
      <c r="L3" s="37"/>
    </row>
    <row r="4" spans="1:12" s="33" customFormat="1" x14ac:dyDescent="0.3">
      <c r="A4" s="20"/>
      <c r="B4" s="27"/>
      <c r="C4" s="27"/>
      <c r="D4" s="27"/>
      <c r="E4" s="27"/>
      <c r="F4" s="27"/>
      <c r="H4" s="38"/>
      <c r="I4" s="32"/>
      <c r="J4" s="32"/>
      <c r="K4" s="32"/>
      <c r="L4" s="32"/>
    </row>
    <row r="5" spans="1:12" s="33" customFormat="1" x14ac:dyDescent="0.3">
      <c r="A5" s="20"/>
      <c r="B5" s="123"/>
      <c r="C5" s="415" t="s">
        <v>352</v>
      </c>
      <c r="D5" s="415"/>
      <c r="E5" s="415" t="s">
        <v>353</v>
      </c>
      <c r="F5" s="415"/>
      <c r="H5" s="38"/>
      <c r="I5" s="32"/>
      <c r="J5" s="32"/>
      <c r="K5" s="32"/>
      <c r="L5" s="32"/>
    </row>
    <row r="6" spans="1:12" s="33" customFormat="1" ht="25.5" x14ac:dyDescent="0.3">
      <c r="A6"/>
      <c r="B6" s="47"/>
      <c r="C6" s="349" t="s">
        <v>354</v>
      </c>
      <c r="D6" s="349" t="s">
        <v>355</v>
      </c>
      <c r="E6" s="349" t="s">
        <v>356</v>
      </c>
      <c r="F6" s="349" t="s">
        <v>357</v>
      </c>
      <c r="H6" s="31"/>
      <c r="I6" s="32"/>
      <c r="J6" s="32"/>
      <c r="K6" s="32"/>
      <c r="L6" s="34"/>
    </row>
    <row r="7" spans="1:12" s="33" customFormat="1" x14ac:dyDescent="0.3">
      <c r="A7"/>
      <c r="B7" s="126" t="s">
        <v>2</v>
      </c>
      <c r="C7" s="127">
        <v>2895216.2792600002</v>
      </c>
      <c r="D7" s="127">
        <v>5648914.3941099998</v>
      </c>
      <c r="E7" s="252">
        <v>0</v>
      </c>
      <c r="F7" s="283">
        <v>0</v>
      </c>
      <c r="H7" s="31"/>
      <c r="I7" s="44"/>
      <c r="J7" s="45"/>
      <c r="K7" s="32"/>
      <c r="L7" s="32"/>
    </row>
    <row r="8" spans="1:12" s="33" customFormat="1" x14ac:dyDescent="0.3">
      <c r="A8"/>
      <c r="B8" s="126" t="s">
        <v>3</v>
      </c>
      <c r="C8" s="127">
        <v>181920.19915999999</v>
      </c>
      <c r="D8" s="127">
        <v>5540.6160300000001</v>
      </c>
      <c r="E8" s="252">
        <v>0</v>
      </c>
      <c r="F8" s="283">
        <v>0</v>
      </c>
      <c r="H8" s="31"/>
      <c r="I8" s="44"/>
      <c r="J8" s="45"/>
      <c r="K8" s="34"/>
      <c r="L8" s="34"/>
    </row>
    <row r="9" spans="1:12" s="33" customFormat="1" x14ac:dyDescent="0.3">
      <c r="A9"/>
      <c r="B9" s="126" t="s">
        <v>4</v>
      </c>
      <c r="C9" s="127">
        <v>86797.256469999993</v>
      </c>
      <c r="D9" s="127">
        <v>5543.69391</v>
      </c>
      <c r="E9" s="252">
        <v>0</v>
      </c>
      <c r="F9" s="283">
        <v>0</v>
      </c>
      <c r="H9" s="31"/>
      <c r="I9" s="44"/>
      <c r="J9" s="45"/>
    </row>
    <row r="10" spans="1:12" s="33" customFormat="1" x14ac:dyDescent="0.3">
      <c r="A10"/>
      <c r="B10" s="126" t="s">
        <v>568</v>
      </c>
      <c r="C10" s="127">
        <v>38062.891750000003</v>
      </c>
      <c r="D10" s="127">
        <v>19823.217980000001</v>
      </c>
      <c r="E10" s="252">
        <v>0</v>
      </c>
      <c r="F10" s="283">
        <v>0</v>
      </c>
      <c r="H10" s="46"/>
      <c r="I10" s="44"/>
      <c r="J10" s="45"/>
    </row>
    <row r="11" spans="1:12" s="33" customFormat="1" x14ac:dyDescent="0.3">
      <c r="A11"/>
      <c r="B11" s="126" t="s">
        <v>7</v>
      </c>
      <c r="C11" s="127">
        <v>125323.768</v>
      </c>
      <c r="D11" s="127">
        <v>7153.6242099999999</v>
      </c>
      <c r="E11" s="252">
        <v>0</v>
      </c>
      <c r="F11" s="283">
        <v>0</v>
      </c>
    </row>
    <row r="12" spans="1:12" s="33" customFormat="1" x14ac:dyDescent="0.3">
      <c r="A12"/>
      <c r="B12" s="126" t="s">
        <v>569</v>
      </c>
      <c r="C12" s="127">
        <v>136963.52189999999</v>
      </c>
      <c r="D12" s="252">
        <v>0</v>
      </c>
      <c r="E12" s="252">
        <v>0</v>
      </c>
      <c r="F12" s="283">
        <v>0</v>
      </c>
    </row>
    <row r="13" spans="1:12" s="33" customFormat="1" x14ac:dyDescent="0.3">
      <c r="A13"/>
      <c r="B13" s="126" t="s">
        <v>269</v>
      </c>
      <c r="C13" s="127">
        <v>486019.50195999997</v>
      </c>
      <c r="D13" s="127">
        <v>42065.403290000097</v>
      </c>
      <c r="E13" s="252">
        <v>0</v>
      </c>
      <c r="F13" s="283">
        <v>0</v>
      </c>
    </row>
    <row r="14" spans="1:12" s="33" customFormat="1" x14ac:dyDescent="0.3">
      <c r="A14"/>
      <c r="B14" s="130" t="s">
        <v>1</v>
      </c>
      <c r="C14" s="131">
        <v>3950303.4185000001</v>
      </c>
      <c r="D14" s="131">
        <v>5729040.9495299999</v>
      </c>
      <c r="E14" s="282">
        <v>0</v>
      </c>
      <c r="F14" s="284">
        <v>0</v>
      </c>
    </row>
    <row r="15" spans="1:12" s="33" customFormat="1" x14ac:dyDescent="0.3">
      <c r="A15"/>
      <c r="B15"/>
      <c r="C15"/>
      <c r="D15"/>
      <c r="E15"/>
      <c r="F15"/>
    </row>
    <row r="16" spans="1:12" s="33" customFormat="1" x14ac:dyDescent="0.3">
      <c r="A16"/>
      <c r="B16"/>
      <c r="C16"/>
      <c r="D16"/>
      <c r="E16"/>
      <c r="F16"/>
    </row>
    <row r="17" spans="1:9" x14ac:dyDescent="0.3">
      <c r="A17" s="39"/>
      <c r="B17" s="40"/>
      <c r="C17" s="40"/>
      <c r="D17" s="40"/>
      <c r="E17" s="41"/>
      <c r="F17" s="40"/>
    </row>
    <row r="18" spans="1:9" x14ac:dyDescent="0.3">
      <c r="A18" s="39"/>
      <c r="B18" s="124"/>
      <c r="C18" s="292" t="s">
        <v>593</v>
      </c>
      <c r="D18" s="417" t="s">
        <v>361</v>
      </c>
      <c r="E18" s="417"/>
      <c r="F18" s="417"/>
      <c r="G18" s="417"/>
      <c r="H18" s="125"/>
      <c r="I18" s="125"/>
    </row>
    <row r="19" spans="1:9" ht="25.5" x14ac:dyDescent="0.3">
      <c r="A19" s="39"/>
      <c r="B19" s="124"/>
      <c r="C19" s="164" t="s">
        <v>594</v>
      </c>
      <c r="D19" s="164" t="s">
        <v>362</v>
      </c>
      <c r="E19" s="164" t="s">
        <v>364</v>
      </c>
      <c r="F19" s="164" t="s">
        <v>365</v>
      </c>
      <c r="G19" s="164" t="s">
        <v>1</v>
      </c>
      <c r="H19" s="164" t="s">
        <v>363</v>
      </c>
      <c r="I19" s="164" t="s">
        <v>366</v>
      </c>
    </row>
    <row r="20" spans="1:9" x14ac:dyDescent="0.3">
      <c r="A20" s="39"/>
      <c r="B20" s="391" t="s">
        <v>2</v>
      </c>
      <c r="C20" s="132">
        <v>336399.81955000001</v>
      </c>
      <c r="D20" s="132">
        <v>179753.73258000001</v>
      </c>
      <c r="E20" s="252">
        <v>0</v>
      </c>
      <c r="F20" s="132">
        <v>4123.4551799999999</v>
      </c>
      <c r="G20" s="132">
        <v>183877.18776</v>
      </c>
      <c r="H20" s="133">
        <v>0.86493490164567999</v>
      </c>
      <c r="I20" s="384">
        <v>0</v>
      </c>
    </row>
    <row r="21" spans="1:9" x14ac:dyDescent="0.3">
      <c r="A21" s="39"/>
      <c r="B21" s="126" t="s">
        <v>3</v>
      </c>
      <c r="C21" s="252">
        <v>0</v>
      </c>
      <c r="D21" s="132">
        <v>11035.09325</v>
      </c>
      <c r="E21" s="252">
        <v>0</v>
      </c>
      <c r="F21" s="252">
        <v>0</v>
      </c>
      <c r="G21" s="132">
        <v>11035.09325</v>
      </c>
      <c r="H21" s="133">
        <v>5.1907674960188645E-2</v>
      </c>
      <c r="I21" s="384">
        <v>0</v>
      </c>
    </row>
    <row r="22" spans="1:9" x14ac:dyDescent="0.3">
      <c r="A22" s="39"/>
      <c r="B22" s="126" t="s">
        <v>4</v>
      </c>
      <c r="C22" s="252">
        <v>0</v>
      </c>
      <c r="D22" s="132">
        <v>5575.6854999999996</v>
      </c>
      <c r="E22" s="252">
        <v>0</v>
      </c>
      <c r="F22" s="252">
        <v>0</v>
      </c>
      <c r="G22" s="132">
        <v>5575.6854999999996</v>
      </c>
      <c r="H22" s="133">
        <v>2.6227315352703239E-2</v>
      </c>
      <c r="I22" s="384">
        <v>0</v>
      </c>
    </row>
    <row r="23" spans="1:9" x14ac:dyDescent="0.3">
      <c r="A23" s="39"/>
      <c r="B23" s="126" t="s">
        <v>568</v>
      </c>
      <c r="C23" s="132">
        <v>10082.700000000001</v>
      </c>
      <c r="D23" s="132">
        <v>627.42792000000009</v>
      </c>
      <c r="E23" s="252">
        <v>0</v>
      </c>
      <c r="F23" s="132">
        <v>80.661600000000007</v>
      </c>
      <c r="G23" s="132">
        <v>708.08952000000011</v>
      </c>
      <c r="H23" s="133">
        <v>3.3307630315562581E-3</v>
      </c>
      <c r="I23" s="384">
        <v>0</v>
      </c>
    </row>
    <row r="24" spans="1:9" x14ac:dyDescent="0.3">
      <c r="A24" s="39"/>
      <c r="B24" s="126" t="s">
        <v>7</v>
      </c>
      <c r="C24" s="132">
        <v>24229.690999999999</v>
      </c>
      <c r="D24" s="132">
        <v>2579.4432099999999</v>
      </c>
      <c r="E24" s="252">
        <v>0</v>
      </c>
      <c r="F24" s="132">
        <v>193.83752999999999</v>
      </c>
      <c r="G24" s="132">
        <v>2773.2807399999997</v>
      </c>
      <c r="H24" s="133">
        <v>1.3045159833630896E-2</v>
      </c>
      <c r="I24" s="384">
        <v>0</v>
      </c>
    </row>
    <row r="25" spans="1:9" x14ac:dyDescent="0.3">
      <c r="A25" s="39"/>
      <c r="B25" s="126" t="s">
        <v>569</v>
      </c>
      <c r="C25" s="252">
        <v>0</v>
      </c>
      <c r="D25" s="132">
        <v>1216.0326100000002</v>
      </c>
      <c r="E25" s="252">
        <v>0</v>
      </c>
      <c r="F25" s="252">
        <v>0</v>
      </c>
      <c r="G25" s="132">
        <v>1216.0326100000002</v>
      </c>
      <c r="H25" s="133">
        <v>5.7200627154527992E-3</v>
      </c>
      <c r="I25" s="384">
        <v>0.01</v>
      </c>
    </row>
    <row r="26" spans="1:9" x14ac:dyDescent="0.3">
      <c r="A26" s="39"/>
      <c r="B26" s="126" t="s">
        <v>269</v>
      </c>
      <c r="C26" s="252">
        <v>0</v>
      </c>
      <c r="D26" s="132">
        <v>7405.4133599999859</v>
      </c>
      <c r="E26" s="252">
        <v>0</v>
      </c>
      <c r="F26" s="252">
        <v>0</v>
      </c>
      <c r="G26" s="132">
        <v>7405.4133599999859</v>
      </c>
      <c r="H26" s="133">
        <v>3.4834122460788243E-2</v>
      </c>
      <c r="I26" s="384">
        <v>0</v>
      </c>
    </row>
    <row r="27" spans="1:9" x14ac:dyDescent="0.3">
      <c r="A27" s="43"/>
      <c r="B27" s="134" t="s">
        <v>1</v>
      </c>
      <c r="C27" s="135">
        <v>370712.21055000002</v>
      </c>
      <c r="D27" s="135">
        <v>208192.82842999999</v>
      </c>
      <c r="E27" s="285">
        <v>0</v>
      </c>
      <c r="F27" s="135">
        <v>4397.9543100000001</v>
      </c>
      <c r="G27" s="135">
        <v>212590.78273999997</v>
      </c>
      <c r="H27" s="136">
        <v>1</v>
      </c>
      <c r="I27" s="385"/>
    </row>
    <row r="31" spans="1:9" ht="30" customHeight="1" x14ac:dyDescent="0.3">
      <c r="B31" s="418" t="s">
        <v>604</v>
      </c>
      <c r="C31" s="418"/>
      <c r="D31" s="418"/>
    </row>
    <row r="32" spans="1:9" x14ac:dyDescent="0.3">
      <c r="B32" s="416" t="s">
        <v>367</v>
      </c>
      <c r="C32" s="416"/>
      <c r="D32" s="206">
        <v>2657384.7842499996</v>
      </c>
    </row>
    <row r="33" spans="2:4" x14ac:dyDescent="0.3">
      <c r="B33" s="414" t="s">
        <v>368</v>
      </c>
      <c r="C33" s="414"/>
      <c r="D33" s="197">
        <v>8.1000000000000004E-5</v>
      </c>
    </row>
    <row r="34" spans="2:4" x14ac:dyDescent="0.3">
      <c r="B34" s="414" t="s">
        <v>369</v>
      </c>
      <c r="C34" s="414"/>
      <c r="D34" s="198">
        <v>332.14641999999998</v>
      </c>
    </row>
    <row r="35" spans="2:4" x14ac:dyDescent="0.3">
      <c r="B35" s="28"/>
      <c r="C35" s="49"/>
      <c r="D35" s="20"/>
    </row>
  </sheetData>
  <mergeCells count="9">
    <mergeCell ref="B33:C33"/>
    <mergeCell ref="B34:C34"/>
    <mergeCell ref="B1:C1"/>
    <mergeCell ref="B3:F3"/>
    <mergeCell ref="C5:D5"/>
    <mergeCell ref="E5:F5"/>
    <mergeCell ref="B32:C32"/>
    <mergeCell ref="D18:G18"/>
    <mergeCell ref="B31:D31"/>
  </mergeCells>
  <phoneticPr fontId="32" type="noConversion"/>
  <hyperlinks>
    <hyperlink ref="B1:C1" location="'Table of Contents'!A1" display="Go back to Table of Contents" xr:uid="{E7B0E353-0CDD-47DC-A2BF-A60B4D134D4A}"/>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0C16F-4C53-43A0-8850-C99C1744D3D4}">
  <sheetPr codeName="Sheet13">
    <tabColor theme="3"/>
  </sheetPr>
  <dimension ref="A1:D32"/>
  <sheetViews>
    <sheetView showGridLines="0" workbookViewId="0">
      <selection activeCell="B31" sqref="B31"/>
    </sheetView>
  </sheetViews>
  <sheetFormatPr defaultRowHeight="16.5" x14ac:dyDescent="0.3"/>
  <cols>
    <col min="1" max="1" width="2.88671875" customWidth="1"/>
    <col min="2" max="2" width="33.33203125" customWidth="1"/>
    <col min="3" max="3" width="16.21875" customWidth="1"/>
    <col min="4" max="4" width="17.6640625" customWidth="1"/>
  </cols>
  <sheetData>
    <row r="1" spans="1:4" x14ac:dyDescent="0.3">
      <c r="B1" s="404" t="s">
        <v>302</v>
      </c>
      <c r="C1" s="404"/>
      <c r="D1" s="315"/>
    </row>
    <row r="3" spans="1:4" ht="30" customHeight="1" x14ac:dyDescent="0.3">
      <c r="B3" s="396" t="s">
        <v>570</v>
      </c>
      <c r="C3" s="396"/>
      <c r="D3" s="396"/>
    </row>
    <row r="4" spans="1:4" x14ac:dyDescent="0.3">
      <c r="A4" s="20"/>
      <c r="B4" s="27"/>
      <c r="C4" s="27"/>
      <c r="D4" s="27"/>
    </row>
    <row r="5" spans="1:4" ht="25.5" x14ac:dyDescent="0.3">
      <c r="B5" s="29" t="s">
        <v>370</v>
      </c>
      <c r="C5" s="99" t="s">
        <v>371</v>
      </c>
      <c r="D5" s="65" t="s">
        <v>372</v>
      </c>
    </row>
    <row r="6" spans="1:4" x14ac:dyDescent="0.3">
      <c r="B6" s="137" t="s">
        <v>310</v>
      </c>
      <c r="C6" s="251">
        <v>2655024.7688099998</v>
      </c>
      <c r="D6" s="293">
        <v>59000.550417999999</v>
      </c>
    </row>
    <row r="7" spans="1:4" x14ac:dyDescent="0.3">
      <c r="B7" s="137" t="s">
        <v>311</v>
      </c>
      <c r="C7" s="251">
        <v>303344.22111000004</v>
      </c>
      <c r="D7" s="293">
        <v>18959.013819375003</v>
      </c>
    </row>
    <row r="8" spans="1:4" x14ac:dyDescent="0.3">
      <c r="B8" s="137" t="s">
        <v>571</v>
      </c>
      <c r="C8" s="294">
        <v>396204</v>
      </c>
      <c r="D8" s="129">
        <v>16509</v>
      </c>
    </row>
    <row r="9" spans="1:4" x14ac:dyDescent="0.3">
      <c r="B9" s="137" t="s">
        <v>312</v>
      </c>
      <c r="C9" s="251">
        <v>158640.0845</v>
      </c>
      <c r="D9" s="293">
        <v>39660.021124999999</v>
      </c>
    </row>
    <row r="10" spans="1:4" x14ac:dyDescent="0.3">
      <c r="B10" s="137" t="s">
        <v>313</v>
      </c>
      <c r="C10" s="251">
        <v>68501.856290000011</v>
      </c>
      <c r="D10" s="293">
        <v>17125.464072500003</v>
      </c>
    </row>
    <row r="11" spans="1:4" x14ac:dyDescent="0.3">
      <c r="B11" s="137" t="s">
        <v>314</v>
      </c>
      <c r="C11" s="251">
        <v>1114436.1089600001</v>
      </c>
      <c r="D11" s="293">
        <v>844.90986274450347</v>
      </c>
    </row>
    <row r="12" spans="1:4" x14ac:dyDescent="0.3">
      <c r="B12" s="137" t="s">
        <v>315</v>
      </c>
      <c r="C12" s="251">
        <v>71421.766260000004</v>
      </c>
      <c r="D12" s="293">
        <v>2645.2506022222224</v>
      </c>
    </row>
    <row r="13" spans="1:4" x14ac:dyDescent="0.3">
      <c r="B13" s="137" t="s">
        <v>258</v>
      </c>
      <c r="C13" s="251">
        <v>1338049.07794</v>
      </c>
      <c r="D13" s="293">
        <v>1656.0013340841583</v>
      </c>
    </row>
    <row r="14" spans="1:4" x14ac:dyDescent="0.3">
      <c r="B14" s="137" t="s">
        <v>316</v>
      </c>
      <c r="C14" s="251">
        <v>1702776.7384300001</v>
      </c>
      <c r="D14" s="293">
        <v>89.766289125942336</v>
      </c>
    </row>
    <row r="15" spans="1:4" x14ac:dyDescent="0.3">
      <c r="B15" s="137" t="s">
        <v>317</v>
      </c>
      <c r="C15" s="251">
        <v>871099.29298000003</v>
      </c>
      <c r="D15" s="293">
        <v>167.58355001539053</v>
      </c>
    </row>
    <row r="16" spans="1:4" x14ac:dyDescent="0.3">
      <c r="B16" s="137" t="s">
        <v>318</v>
      </c>
      <c r="C16" s="251">
        <v>196661.40158999999</v>
      </c>
      <c r="D16" s="293">
        <v>438.97634283482142</v>
      </c>
    </row>
    <row r="17" spans="2:4" x14ac:dyDescent="0.3">
      <c r="B17" s="137" t="s">
        <v>319</v>
      </c>
      <c r="C17" s="251">
        <v>58563.918259999999</v>
      </c>
      <c r="D17" s="293">
        <v>4183.1370185714286</v>
      </c>
    </row>
    <row r="18" spans="2:4" x14ac:dyDescent="0.3">
      <c r="B18" s="137" t="s">
        <v>320</v>
      </c>
      <c r="C18" s="251">
        <v>677044.04894000001</v>
      </c>
      <c r="D18" s="293">
        <v>14405.192530638298</v>
      </c>
    </row>
    <row r="19" spans="2:4" x14ac:dyDescent="0.3">
      <c r="B19" s="137" t="s">
        <v>322</v>
      </c>
      <c r="C19" s="251">
        <v>410520.74105000001</v>
      </c>
      <c r="D19" s="293">
        <v>178.40970927857452</v>
      </c>
    </row>
    <row r="20" spans="2:4" x14ac:dyDescent="0.3">
      <c r="B20" s="137" t="s">
        <v>373</v>
      </c>
      <c r="C20" s="251">
        <v>39621.7327</v>
      </c>
      <c r="D20" s="293">
        <v>7924.3465400000005</v>
      </c>
    </row>
    <row r="21" spans="2:4" x14ac:dyDescent="0.3">
      <c r="B21" s="137" t="s">
        <v>374</v>
      </c>
      <c r="C21" s="251">
        <v>66042.271810000006</v>
      </c>
      <c r="D21" s="293">
        <v>5080.1747546153847</v>
      </c>
    </row>
    <row r="22" spans="2:4" x14ac:dyDescent="0.3">
      <c r="B22" s="137" t="s">
        <v>326</v>
      </c>
      <c r="C22" s="251">
        <v>370818.64743999997</v>
      </c>
      <c r="D22" s="293">
        <v>26487.046245714282</v>
      </c>
    </row>
    <row r="23" spans="2:4" x14ac:dyDescent="0.3">
      <c r="B23" s="137" t="s">
        <v>375</v>
      </c>
      <c r="C23" s="251">
        <v>5699458.7749399999</v>
      </c>
      <c r="D23" s="293">
        <v>243.63949792416534</v>
      </c>
    </row>
    <row r="24" spans="2:4" x14ac:dyDescent="0.3">
      <c r="B24" s="50"/>
      <c r="C24" s="15"/>
      <c r="D24" s="15"/>
    </row>
    <row r="25" spans="2:4" x14ac:dyDescent="0.3">
      <c r="B25" s="50"/>
      <c r="C25" s="15"/>
      <c r="D25" s="15"/>
    </row>
    <row r="26" spans="2:4" x14ac:dyDescent="0.3">
      <c r="B26" s="29" t="s">
        <v>0</v>
      </c>
      <c r="C26" s="99" t="s">
        <v>371</v>
      </c>
      <c r="D26" s="15"/>
    </row>
    <row r="27" spans="2:4" x14ac:dyDescent="0.3">
      <c r="B27" s="137" t="s">
        <v>2</v>
      </c>
      <c r="C27" s="293">
        <v>12733424.141580001</v>
      </c>
      <c r="D27" s="15"/>
    </row>
    <row r="28" spans="2:4" x14ac:dyDescent="0.3">
      <c r="B28" s="137" t="s">
        <v>3</v>
      </c>
      <c r="C28" s="293">
        <v>627970.00210000004</v>
      </c>
      <c r="D28" s="15"/>
    </row>
    <row r="29" spans="2:4" x14ac:dyDescent="0.3">
      <c r="B29" s="137" t="s">
        <v>5</v>
      </c>
      <c r="C29" s="293">
        <v>291572.76056999998</v>
      </c>
      <c r="D29" s="15"/>
    </row>
    <row r="30" spans="2:4" x14ac:dyDescent="0.3">
      <c r="B30" s="137" t="s">
        <v>7</v>
      </c>
      <c r="C30" s="293">
        <v>397092.25308999995</v>
      </c>
      <c r="D30" s="15"/>
    </row>
    <row r="31" spans="2:4" x14ac:dyDescent="0.3">
      <c r="B31" s="137" t="s">
        <v>4</v>
      </c>
      <c r="C31" s="293">
        <v>217879.72881</v>
      </c>
      <c r="D31" s="15"/>
    </row>
    <row r="32" spans="2:4" x14ac:dyDescent="0.3">
      <c r="B32" s="137" t="s">
        <v>269</v>
      </c>
      <c r="C32" s="293">
        <v>1930291.0079100004</v>
      </c>
    </row>
  </sheetData>
  <mergeCells count="2">
    <mergeCell ref="B1:C1"/>
    <mergeCell ref="B3:D3"/>
  </mergeCells>
  <hyperlinks>
    <hyperlink ref="B1:C1" location="'Table of Contents'!A1" display="Go back to Table of Contents" xr:uid="{207FC151-06E7-44FC-A17D-A340E5DA1FD8}"/>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E2D32-A9B9-4C3A-902E-B01B907841FC}">
  <sheetPr codeName="Sheet14">
    <tabColor theme="3"/>
  </sheetPr>
  <dimension ref="A1:C24"/>
  <sheetViews>
    <sheetView showGridLines="0" topLeftCell="A3" workbookViewId="0">
      <selection activeCell="C19" sqref="C19"/>
    </sheetView>
  </sheetViews>
  <sheetFormatPr defaultRowHeight="16.5" x14ac:dyDescent="0.3"/>
  <cols>
    <col min="1" max="1" width="2.88671875" customWidth="1"/>
    <col min="2" max="2" width="33.6640625" customWidth="1"/>
    <col min="3" max="3" width="16.21875" customWidth="1"/>
  </cols>
  <sheetData>
    <row r="1" spans="1:3" x14ac:dyDescent="0.3">
      <c r="B1" s="404" t="s">
        <v>302</v>
      </c>
      <c r="C1" s="404"/>
    </row>
    <row r="3" spans="1:3" s="295" customFormat="1" ht="30" customHeight="1" x14ac:dyDescent="0.25">
      <c r="B3" s="396" t="s">
        <v>608</v>
      </c>
      <c r="C3" s="396"/>
    </row>
    <row r="4" spans="1:3" x14ac:dyDescent="0.3">
      <c r="A4" s="20"/>
      <c r="B4" s="27"/>
      <c r="C4" s="27"/>
    </row>
    <row r="5" spans="1:3" ht="25.5" x14ac:dyDescent="0.3">
      <c r="B5" s="29" t="s">
        <v>370</v>
      </c>
      <c r="C5" s="30" t="s">
        <v>376</v>
      </c>
    </row>
    <row r="6" spans="1:3" x14ac:dyDescent="0.3">
      <c r="B6" s="137" t="s">
        <v>310</v>
      </c>
      <c r="C6" s="201">
        <v>0.35</v>
      </c>
    </row>
    <row r="7" spans="1:3" x14ac:dyDescent="0.3">
      <c r="B7" s="137" t="s">
        <v>311</v>
      </c>
      <c r="C7" s="138">
        <v>2.2599999999999998</v>
      </c>
    </row>
    <row r="8" spans="1:3" x14ac:dyDescent="0.3">
      <c r="B8" s="137" t="s">
        <v>571</v>
      </c>
      <c r="C8" s="138">
        <v>2.65</v>
      </c>
    </row>
    <row r="9" spans="1:3" x14ac:dyDescent="0.3">
      <c r="B9" s="137" t="s">
        <v>572</v>
      </c>
      <c r="C9" s="138">
        <v>2.4500000000000002</v>
      </c>
    </row>
    <row r="10" spans="1:3" x14ac:dyDescent="0.3">
      <c r="B10" s="137" t="s">
        <v>313</v>
      </c>
      <c r="C10" s="138">
        <v>3.39</v>
      </c>
    </row>
    <row r="11" spans="1:3" x14ac:dyDescent="0.3">
      <c r="B11" s="137" t="s">
        <v>314</v>
      </c>
      <c r="C11" s="138">
        <v>6.72</v>
      </c>
    </row>
    <row r="12" spans="1:3" x14ac:dyDescent="0.3">
      <c r="B12" s="137" t="s">
        <v>377</v>
      </c>
      <c r="C12" s="95" t="s">
        <v>41</v>
      </c>
    </row>
    <row r="13" spans="1:3" x14ac:dyDescent="0.3">
      <c r="B13" s="137" t="s">
        <v>315</v>
      </c>
      <c r="C13" s="95" t="s">
        <v>41</v>
      </c>
    </row>
    <row r="14" spans="1:3" x14ac:dyDescent="0.3">
      <c r="B14" s="137" t="s">
        <v>258</v>
      </c>
      <c r="C14" s="138">
        <v>4.1100000000000003</v>
      </c>
    </row>
    <row r="15" spans="1:3" x14ac:dyDescent="0.3">
      <c r="B15" s="137" t="s">
        <v>316</v>
      </c>
      <c r="C15" s="138">
        <v>6.93</v>
      </c>
    </row>
    <row r="16" spans="1:3" x14ac:dyDescent="0.3">
      <c r="B16" s="137" t="s">
        <v>317</v>
      </c>
      <c r="C16" s="363">
        <v>24.7</v>
      </c>
    </row>
    <row r="17" spans="2:3" x14ac:dyDescent="0.3">
      <c r="B17" s="137" t="s">
        <v>318</v>
      </c>
      <c r="C17" s="363">
        <v>2.8</v>
      </c>
    </row>
    <row r="18" spans="2:3" x14ac:dyDescent="0.3">
      <c r="B18" s="137" t="s">
        <v>319</v>
      </c>
      <c r="C18" s="138">
        <v>0.21</v>
      </c>
    </row>
    <row r="19" spans="2:3" x14ac:dyDescent="0.3">
      <c r="B19" s="137" t="s">
        <v>320</v>
      </c>
      <c r="C19" s="363">
        <v>1.9</v>
      </c>
    </row>
    <row r="20" spans="2:3" x14ac:dyDescent="0.3">
      <c r="B20" s="137" t="s">
        <v>322</v>
      </c>
      <c r="C20" s="95" t="s">
        <v>41</v>
      </c>
    </row>
    <row r="21" spans="2:3" x14ac:dyDescent="0.3">
      <c r="B21" s="137" t="s">
        <v>373</v>
      </c>
      <c r="C21" s="95" t="s">
        <v>41</v>
      </c>
    </row>
    <row r="22" spans="2:3" x14ac:dyDescent="0.3">
      <c r="B22" s="137" t="s">
        <v>374</v>
      </c>
      <c r="C22" s="95" t="s">
        <v>41</v>
      </c>
    </row>
    <row r="23" spans="2:3" x14ac:dyDescent="0.3">
      <c r="B23" s="137" t="s">
        <v>326</v>
      </c>
      <c r="C23" s="138">
        <v>2.4900000000000002</v>
      </c>
    </row>
    <row r="24" spans="2:3" x14ac:dyDescent="0.3">
      <c r="B24" s="137" t="s">
        <v>375</v>
      </c>
      <c r="C24" s="138">
        <v>18.29</v>
      </c>
    </row>
  </sheetData>
  <mergeCells count="2">
    <mergeCell ref="B1:C1"/>
    <mergeCell ref="B3:C3"/>
  </mergeCells>
  <hyperlinks>
    <hyperlink ref="B1:C1" location="'Table of Contents'!A1" display="Go back to Table of Contents" xr:uid="{FB77A76D-1FEA-4932-9D4E-E54D6448BCB7}"/>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1B15F-8656-47AD-A84E-C3150687E88E}">
  <sheetPr codeName="Sheet15">
    <tabColor theme="3"/>
  </sheetPr>
  <dimension ref="A1:H25"/>
  <sheetViews>
    <sheetView showGridLines="0" topLeftCell="A2" workbookViewId="0">
      <selection activeCell="C21" sqref="C21"/>
    </sheetView>
  </sheetViews>
  <sheetFormatPr defaultRowHeight="16.899999999999999" customHeight="1" x14ac:dyDescent="0.3"/>
  <cols>
    <col min="1" max="1" width="2.88671875" customWidth="1"/>
    <col min="2" max="2" width="25.5546875" bestFit="1" customWidth="1"/>
    <col min="3" max="5" width="24.33203125" customWidth="1"/>
  </cols>
  <sheetData>
    <row r="1" spans="1:8" ht="16.899999999999999" customHeight="1" x14ac:dyDescent="0.3">
      <c r="B1" s="404" t="s">
        <v>302</v>
      </c>
      <c r="C1" s="404"/>
      <c r="D1" s="315"/>
      <c r="E1" s="315"/>
    </row>
    <row r="3" spans="1:8" ht="30" customHeight="1" x14ac:dyDescent="0.3">
      <c r="B3" s="396" t="s">
        <v>573</v>
      </c>
      <c r="C3" s="396"/>
      <c r="D3" s="396"/>
      <c r="E3" s="396"/>
    </row>
    <row r="4" spans="1:8" ht="16.899999999999999" customHeight="1" x14ac:dyDescent="0.3">
      <c r="A4" s="20"/>
      <c r="B4" s="27"/>
      <c r="C4" s="27"/>
    </row>
    <row r="5" spans="1:8" ht="31.15" customHeight="1" x14ac:dyDescent="0.3">
      <c r="B5" s="29" t="s">
        <v>0</v>
      </c>
      <c r="C5" s="308" t="s">
        <v>378</v>
      </c>
      <c r="D5" s="308" t="s">
        <v>379</v>
      </c>
      <c r="E5" s="308" t="s">
        <v>380</v>
      </c>
      <c r="F5" s="53"/>
      <c r="G5" s="53"/>
      <c r="H5" s="53"/>
    </row>
    <row r="6" spans="1:8" ht="16.899999999999999" customHeight="1" x14ac:dyDescent="0.3">
      <c r="B6" s="137" t="s">
        <v>2</v>
      </c>
      <c r="C6" s="288">
        <v>161748.63</v>
      </c>
      <c r="D6" s="251">
        <v>10591.8</v>
      </c>
      <c r="E6" s="289">
        <v>50715.194000000003</v>
      </c>
    </row>
    <row r="7" spans="1:8" ht="16.899999999999999" customHeight="1" x14ac:dyDescent="0.3">
      <c r="B7" s="137" t="s">
        <v>3</v>
      </c>
      <c r="C7" s="290">
        <v>13417.746999999999</v>
      </c>
      <c r="D7" s="251">
        <v>223.76599999999999</v>
      </c>
      <c r="E7" s="289">
        <v>5600.6869999999999</v>
      </c>
    </row>
    <row r="8" spans="1:8" ht="16.899999999999999" customHeight="1" x14ac:dyDescent="0.3">
      <c r="B8" s="137" t="s">
        <v>7</v>
      </c>
      <c r="C8" s="288">
        <v>9885.9459999999999</v>
      </c>
      <c r="D8" s="251" t="s">
        <v>336</v>
      </c>
      <c r="E8" s="289">
        <v>6196.47</v>
      </c>
    </row>
    <row r="9" spans="1:8" ht="16.899999999999999" customHeight="1" x14ac:dyDescent="0.3">
      <c r="B9" s="137" t="s">
        <v>381</v>
      </c>
      <c r="C9" s="288">
        <v>1454.223</v>
      </c>
      <c r="D9" s="251" t="s">
        <v>336</v>
      </c>
      <c r="E9" s="289">
        <v>748.08299999999997</v>
      </c>
    </row>
    <row r="10" spans="1:8" ht="16.899999999999999" customHeight="1" x14ac:dyDescent="0.3">
      <c r="B10" s="137" t="s">
        <v>5</v>
      </c>
      <c r="C10" s="288">
        <v>552.37300000000005</v>
      </c>
      <c r="D10" s="251" t="s">
        <v>336</v>
      </c>
      <c r="E10" s="289">
        <v>523.91099999999994</v>
      </c>
    </row>
    <row r="11" spans="1:8" ht="16.899999999999999" customHeight="1" x14ac:dyDescent="0.3">
      <c r="B11" s="137" t="s">
        <v>269</v>
      </c>
      <c r="C11" s="288">
        <v>79.540999999999997</v>
      </c>
      <c r="D11" s="251">
        <v>6998.143</v>
      </c>
      <c r="E11" s="289">
        <v>615.70100000000002</v>
      </c>
    </row>
    <row r="12" spans="1:8" ht="16.899999999999999" customHeight="1" x14ac:dyDescent="0.3">
      <c r="B12" s="51"/>
      <c r="C12" s="52"/>
    </row>
    <row r="13" spans="1:8" ht="16.899999999999999" customHeight="1" x14ac:dyDescent="0.3">
      <c r="B13" s="51"/>
      <c r="C13" s="51"/>
    </row>
    <row r="14" spans="1:8" ht="16.899999999999999" customHeight="1" x14ac:dyDescent="0.3">
      <c r="B14" s="51"/>
      <c r="C14" s="51"/>
    </row>
    <row r="15" spans="1:8" ht="30" customHeight="1" x14ac:dyDescent="0.3">
      <c r="B15" s="396" t="s">
        <v>595</v>
      </c>
      <c r="C15" s="396"/>
      <c r="D15" s="396"/>
      <c r="E15" s="396"/>
    </row>
    <row r="16" spans="1:8" ht="16.899999999999999" customHeight="1" x14ac:dyDescent="0.3">
      <c r="B16" s="63"/>
      <c r="C16" s="63"/>
    </row>
    <row r="17" spans="2:5" ht="16.899999999999999" customHeight="1" x14ac:dyDescent="0.3">
      <c r="B17" s="29"/>
      <c r="C17" s="65" t="s">
        <v>382</v>
      </c>
      <c r="D17" s="65" t="s">
        <v>383</v>
      </c>
      <c r="E17" s="65" t="s">
        <v>384</v>
      </c>
    </row>
    <row r="18" spans="2:5" ht="16.899999999999999" customHeight="1" x14ac:dyDescent="0.3">
      <c r="B18" s="392" t="s">
        <v>1</v>
      </c>
      <c r="C18" s="268">
        <v>187138.46100000001</v>
      </c>
      <c r="D18" s="268">
        <v>113901.98299999999</v>
      </c>
      <c r="E18" s="275">
        <f>+E23+E25</f>
        <v>96088.224000000002</v>
      </c>
    </row>
    <row r="19" spans="2:5" ht="16.899999999999999" customHeight="1" x14ac:dyDescent="0.3">
      <c r="B19" s="137" t="s">
        <v>258</v>
      </c>
      <c r="C19" s="139" t="s">
        <v>336</v>
      </c>
      <c r="D19" s="251">
        <v>6998.143</v>
      </c>
      <c r="E19" s="254" t="s">
        <v>336</v>
      </c>
    </row>
    <row r="20" spans="2:5" ht="16.899999999999999" customHeight="1" x14ac:dyDescent="0.3">
      <c r="B20" s="137" t="s">
        <v>316</v>
      </c>
      <c r="C20" s="139" t="s">
        <v>336</v>
      </c>
      <c r="D20" s="251">
        <v>9913.1830000000009</v>
      </c>
      <c r="E20" s="254" t="s">
        <v>336</v>
      </c>
    </row>
    <row r="21" spans="2:5" ht="16.899999999999999" customHeight="1" x14ac:dyDescent="0.3">
      <c r="B21" s="137" t="s">
        <v>317</v>
      </c>
      <c r="C21" s="139" t="s">
        <v>336</v>
      </c>
      <c r="D21" s="251">
        <v>0</v>
      </c>
      <c r="E21" s="254" t="s">
        <v>336</v>
      </c>
    </row>
    <row r="22" spans="2:5" ht="16.899999999999999" customHeight="1" x14ac:dyDescent="0.3">
      <c r="B22" s="142" t="s">
        <v>385</v>
      </c>
      <c r="C22" s="256">
        <v>153514.33799999999</v>
      </c>
      <c r="D22" s="256">
        <v>93279.78</v>
      </c>
      <c r="E22" s="259">
        <v>93279.78</v>
      </c>
    </row>
    <row r="23" spans="2:5" ht="16.899999999999999" customHeight="1" x14ac:dyDescent="0.3">
      <c r="B23" s="143" t="s">
        <v>323</v>
      </c>
      <c r="C23" s="260">
        <f>+C22</f>
        <v>153514.33799999999</v>
      </c>
      <c r="D23" s="260">
        <f>+D19+D20+D21+D22</f>
        <v>110191.106</v>
      </c>
      <c r="E23" s="263">
        <f>+E22</f>
        <v>93279.78</v>
      </c>
    </row>
    <row r="24" spans="2:5" ht="16.899999999999999" customHeight="1" x14ac:dyDescent="0.3">
      <c r="B24" s="241" t="s">
        <v>259</v>
      </c>
      <c r="C24" s="286">
        <v>33624.123</v>
      </c>
      <c r="D24" s="286">
        <v>3710.877</v>
      </c>
      <c r="E24" s="287">
        <v>2808.444</v>
      </c>
    </row>
    <row r="25" spans="2:5" ht="16.899999999999999" customHeight="1" x14ac:dyDescent="0.3">
      <c r="B25" s="141" t="s">
        <v>332</v>
      </c>
      <c r="C25" s="264">
        <f>+C24</f>
        <v>33624.123</v>
      </c>
      <c r="D25" s="264">
        <f>+D24</f>
        <v>3710.877</v>
      </c>
      <c r="E25" s="267">
        <f>+E24</f>
        <v>2808.444</v>
      </c>
    </row>
  </sheetData>
  <mergeCells count="3">
    <mergeCell ref="B1:C1"/>
    <mergeCell ref="B15:E15"/>
    <mergeCell ref="B3:E3"/>
  </mergeCells>
  <hyperlinks>
    <hyperlink ref="B1:C1" location="'Table of Contents'!A1" display="Go back to Table of Contents" xr:uid="{DCA02A74-C8D3-4C3F-81CF-AE5271CEC65F}"/>
  </hyperlinks>
  <pageMargins left="0.7" right="0.7" top="0.75" bottom="0.75" header="0.3" footer="0.3"/>
  <pageSetup orientation="portrait" r:id="rId1"/>
  <ignoredErrors>
    <ignoredError sqref="D23"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AFA26-75E3-4045-888B-F11893A33705}">
  <sheetPr codeName="Sheet16">
    <tabColor theme="3"/>
  </sheetPr>
  <dimension ref="A1:V26"/>
  <sheetViews>
    <sheetView showGridLines="0" workbookViewId="0">
      <selection activeCell="F24" sqref="F24"/>
    </sheetView>
  </sheetViews>
  <sheetFormatPr defaultRowHeight="16.5" x14ac:dyDescent="0.3"/>
  <cols>
    <col min="1" max="1" width="2.88671875" customWidth="1"/>
    <col min="2" max="2" width="28.21875" customWidth="1"/>
    <col min="3" max="3" width="17.88671875" bestFit="1" customWidth="1"/>
    <col min="10" max="10" width="15.109375" customWidth="1"/>
  </cols>
  <sheetData>
    <row r="1" spans="1:22" x14ac:dyDescent="0.3">
      <c r="B1" s="404" t="s">
        <v>302</v>
      </c>
      <c r="C1" s="404"/>
      <c r="D1" s="315"/>
      <c r="E1" s="315"/>
      <c r="F1" s="315"/>
      <c r="G1" s="315"/>
      <c r="H1" s="315"/>
      <c r="I1" s="315"/>
      <c r="J1" s="315"/>
    </row>
    <row r="3" spans="1:22" ht="30" customHeight="1" x14ac:dyDescent="0.3">
      <c r="B3" s="396" t="s">
        <v>581</v>
      </c>
      <c r="C3" s="396"/>
      <c r="D3" s="396"/>
      <c r="E3" s="396"/>
      <c r="F3" s="396"/>
      <c r="G3" s="396"/>
      <c r="H3" s="396"/>
      <c r="I3" s="396"/>
      <c r="J3" s="396"/>
    </row>
    <row r="4" spans="1:22" x14ac:dyDescent="0.3">
      <c r="B4" s="54"/>
      <c r="C4" s="54"/>
    </row>
    <row r="5" spans="1:22" ht="52.15" customHeight="1" x14ac:dyDescent="0.3">
      <c r="B5" s="144"/>
      <c r="C5" s="419" t="s">
        <v>386</v>
      </c>
      <c r="D5" s="420"/>
      <c r="E5" s="420"/>
      <c r="F5" s="421"/>
      <c r="G5" s="422" t="s">
        <v>387</v>
      </c>
      <c r="H5" s="423"/>
      <c r="I5" s="420" t="s">
        <v>388</v>
      </c>
      <c r="J5" s="420"/>
    </row>
    <row r="6" spans="1:22" ht="18.600000000000001" customHeight="1" x14ac:dyDescent="0.3">
      <c r="A6" s="20"/>
      <c r="B6" s="144"/>
      <c r="C6" s="424" t="s">
        <v>389</v>
      </c>
      <c r="D6" s="420" t="s">
        <v>390</v>
      </c>
      <c r="E6" s="420"/>
      <c r="F6" s="421"/>
      <c r="G6" s="424" t="s">
        <v>391</v>
      </c>
      <c r="H6" s="421" t="s">
        <v>392</v>
      </c>
      <c r="I6" s="346" t="s">
        <v>1</v>
      </c>
      <c r="J6" s="419" t="s">
        <v>393</v>
      </c>
    </row>
    <row r="7" spans="1:22" ht="59.25" customHeight="1" x14ac:dyDescent="0.3">
      <c r="B7" s="144"/>
      <c r="C7" s="424"/>
      <c r="D7" s="344" t="s">
        <v>1</v>
      </c>
      <c r="E7" s="347" t="s">
        <v>394</v>
      </c>
      <c r="F7" s="347" t="s">
        <v>395</v>
      </c>
      <c r="G7" s="425"/>
      <c r="H7" s="426"/>
      <c r="I7" s="347"/>
      <c r="J7" s="419"/>
      <c r="N7" s="35"/>
      <c r="O7" s="35"/>
      <c r="P7" s="35"/>
      <c r="Q7" s="35"/>
      <c r="R7" s="35"/>
      <c r="S7" s="35"/>
      <c r="T7" s="35"/>
      <c r="U7" s="35"/>
      <c r="V7" s="35"/>
    </row>
    <row r="8" spans="1:22" x14ac:dyDescent="0.3">
      <c r="B8" s="142" t="s">
        <v>396</v>
      </c>
      <c r="C8" s="259" t="s">
        <v>117</v>
      </c>
      <c r="D8" s="259" t="s">
        <v>123</v>
      </c>
      <c r="E8" s="259" t="s">
        <v>123</v>
      </c>
      <c r="F8" s="259" t="s">
        <v>123</v>
      </c>
      <c r="G8" s="259" t="s">
        <v>123</v>
      </c>
      <c r="H8" s="259" t="s">
        <v>123</v>
      </c>
      <c r="I8" s="259" t="s">
        <v>123</v>
      </c>
      <c r="J8" s="259" t="s">
        <v>123</v>
      </c>
      <c r="N8" s="31"/>
      <c r="O8" s="55"/>
      <c r="P8" s="55"/>
      <c r="Q8" s="55"/>
      <c r="R8" s="55"/>
      <c r="S8" s="55"/>
      <c r="T8" s="55"/>
      <c r="U8" s="55"/>
      <c r="V8" s="55"/>
    </row>
    <row r="9" spans="1:22" ht="15.6" customHeight="1" x14ac:dyDescent="0.3">
      <c r="B9" s="137" t="s">
        <v>397</v>
      </c>
      <c r="C9" s="254" t="s">
        <v>123</v>
      </c>
      <c r="D9" s="254" t="s">
        <v>123</v>
      </c>
      <c r="E9" s="254" t="s">
        <v>123</v>
      </c>
      <c r="F9" s="254" t="s">
        <v>123</v>
      </c>
      <c r="G9" s="254" t="s">
        <v>123</v>
      </c>
      <c r="H9" s="254" t="s">
        <v>123</v>
      </c>
      <c r="I9" s="254" t="s">
        <v>123</v>
      </c>
      <c r="J9" s="254" t="s">
        <v>123</v>
      </c>
      <c r="N9" s="31"/>
      <c r="O9" s="55"/>
      <c r="P9" s="55"/>
      <c r="Q9" s="55"/>
      <c r="R9" s="55"/>
      <c r="S9" s="55"/>
      <c r="T9" s="55"/>
      <c r="U9" s="35"/>
      <c r="V9" s="55"/>
    </row>
    <row r="10" spans="1:22" ht="17.45" customHeight="1" x14ac:dyDescent="0.3">
      <c r="B10" s="137" t="s">
        <v>398</v>
      </c>
      <c r="C10" s="254" t="s">
        <v>123</v>
      </c>
      <c r="D10" s="254" t="s">
        <v>123</v>
      </c>
      <c r="E10" s="254" t="s">
        <v>123</v>
      </c>
      <c r="F10" s="254" t="s">
        <v>123</v>
      </c>
      <c r="G10" s="254" t="s">
        <v>123</v>
      </c>
      <c r="H10" s="254" t="s">
        <v>123</v>
      </c>
      <c r="I10" s="254" t="s">
        <v>123</v>
      </c>
      <c r="J10" s="254" t="s">
        <v>123</v>
      </c>
      <c r="N10" s="31"/>
      <c r="O10" s="55"/>
      <c r="P10" s="56"/>
      <c r="Q10" s="55"/>
      <c r="R10" s="55"/>
      <c r="S10" s="55"/>
      <c r="T10" s="55"/>
      <c r="U10" s="56"/>
      <c r="V10" s="55"/>
    </row>
    <row r="11" spans="1:22" ht="17.45" customHeight="1" x14ac:dyDescent="0.3">
      <c r="B11" s="137" t="s">
        <v>399</v>
      </c>
      <c r="C11" s="254" t="s">
        <v>123</v>
      </c>
      <c r="D11" s="254" t="s">
        <v>123</v>
      </c>
      <c r="E11" s="254" t="s">
        <v>123</v>
      </c>
      <c r="F11" s="254" t="s">
        <v>123</v>
      </c>
      <c r="G11" s="254" t="s">
        <v>123</v>
      </c>
      <c r="H11" s="254" t="s">
        <v>123</v>
      </c>
      <c r="I11" s="254" t="s">
        <v>123</v>
      </c>
      <c r="J11" s="254" t="s">
        <v>123</v>
      </c>
      <c r="N11" s="31"/>
      <c r="O11" s="34"/>
      <c r="P11" s="34"/>
      <c r="Q11" s="34"/>
      <c r="R11" s="34"/>
      <c r="S11" s="34"/>
      <c r="T11" s="34"/>
      <c r="U11" s="34"/>
      <c r="V11" s="34"/>
    </row>
    <row r="12" spans="1:22" x14ac:dyDescent="0.3">
      <c r="B12" s="137" t="s">
        <v>400</v>
      </c>
      <c r="C12" s="254" t="s">
        <v>123</v>
      </c>
      <c r="D12" s="254">
        <v>26528.287270000001</v>
      </c>
      <c r="E12" s="254">
        <v>26528.287270000001</v>
      </c>
      <c r="F12" s="254">
        <v>26528.287270000001</v>
      </c>
      <c r="G12" s="254" t="s">
        <v>123</v>
      </c>
      <c r="H12" s="254">
        <v>11092.92518</v>
      </c>
      <c r="I12" s="254">
        <v>13538.978080000001</v>
      </c>
      <c r="J12" s="291">
        <v>13538.978080000001</v>
      </c>
      <c r="N12" s="31"/>
      <c r="O12" s="34"/>
      <c r="P12" s="34"/>
      <c r="Q12" s="34"/>
      <c r="R12" s="34"/>
      <c r="S12" s="34"/>
      <c r="T12" s="34"/>
      <c r="U12" s="34"/>
      <c r="V12" s="34"/>
    </row>
    <row r="13" spans="1:22" x14ac:dyDescent="0.3">
      <c r="B13" s="137" t="s">
        <v>401</v>
      </c>
      <c r="C13" s="254">
        <v>4921.8332399999999</v>
      </c>
      <c r="D13" s="254">
        <v>21891.22668</v>
      </c>
      <c r="E13" s="254">
        <v>21891.22668</v>
      </c>
      <c r="F13" s="254">
        <v>21891.22668</v>
      </c>
      <c r="G13" s="254">
        <v>54.230699999999999</v>
      </c>
      <c r="H13" s="254">
        <v>10220.95839</v>
      </c>
      <c r="I13" s="254">
        <v>13317.54349</v>
      </c>
      <c r="J13" s="291">
        <v>8449.9409500000002</v>
      </c>
      <c r="N13" s="31"/>
      <c r="O13" s="34"/>
      <c r="P13" s="34"/>
      <c r="Q13" s="34"/>
      <c r="R13" s="34"/>
      <c r="S13" s="34"/>
      <c r="T13" s="34"/>
      <c r="U13" s="34"/>
      <c r="V13" s="34"/>
    </row>
    <row r="14" spans="1:22" x14ac:dyDescent="0.3">
      <c r="B14" s="137" t="s">
        <v>402</v>
      </c>
      <c r="C14" s="254">
        <v>2035.44136</v>
      </c>
      <c r="D14" s="254">
        <v>14120.28566</v>
      </c>
      <c r="E14" s="254">
        <v>14120.28566</v>
      </c>
      <c r="F14" s="254">
        <v>14120.28566</v>
      </c>
      <c r="G14" s="254">
        <v>25.140639999999998</v>
      </c>
      <c r="H14" s="254">
        <v>4491.4040300000006</v>
      </c>
      <c r="I14" s="254">
        <v>14120.28566</v>
      </c>
      <c r="J14" s="291">
        <v>5651.1628700000001</v>
      </c>
      <c r="N14" s="31"/>
      <c r="O14" s="34"/>
      <c r="P14" s="34"/>
      <c r="Q14" s="34"/>
      <c r="R14" s="34"/>
      <c r="S14" s="34"/>
      <c r="T14" s="34"/>
      <c r="U14" s="34"/>
      <c r="V14" s="34"/>
    </row>
    <row r="15" spans="1:22" x14ac:dyDescent="0.3">
      <c r="B15" s="137" t="s">
        <v>403</v>
      </c>
      <c r="C15" s="254" t="s">
        <v>123</v>
      </c>
      <c r="D15" s="254" t="s">
        <v>123</v>
      </c>
      <c r="E15" s="254" t="s">
        <v>123</v>
      </c>
      <c r="F15" s="254" t="s">
        <v>123</v>
      </c>
      <c r="G15" s="254" t="s">
        <v>123</v>
      </c>
      <c r="H15" s="254" t="s">
        <v>123</v>
      </c>
      <c r="I15" s="254" t="s">
        <v>123</v>
      </c>
      <c r="J15" s="291" t="s">
        <v>123</v>
      </c>
      <c r="N15" s="31"/>
      <c r="O15" s="34"/>
      <c r="P15" s="32"/>
      <c r="Q15" s="32"/>
      <c r="R15" s="32"/>
      <c r="S15" s="34"/>
      <c r="T15" s="32"/>
      <c r="U15" s="32"/>
      <c r="V15" s="32"/>
    </row>
    <row r="16" spans="1:22" x14ac:dyDescent="0.3">
      <c r="B16" s="142" t="s">
        <v>404</v>
      </c>
      <c r="C16" s="254" t="s">
        <v>123</v>
      </c>
      <c r="D16" s="254" t="s">
        <v>123</v>
      </c>
      <c r="E16" s="254" t="s">
        <v>123</v>
      </c>
      <c r="F16" s="254" t="s">
        <v>123</v>
      </c>
      <c r="G16" s="254" t="s">
        <v>123</v>
      </c>
      <c r="H16" s="254" t="s">
        <v>123</v>
      </c>
      <c r="I16" s="254" t="s">
        <v>123</v>
      </c>
      <c r="J16" s="291" t="s">
        <v>123</v>
      </c>
      <c r="N16" s="31"/>
      <c r="O16" s="32"/>
      <c r="P16" s="32"/>
      <c r="Q16" s="32"/>
      <c r="R16" s="32"/>
      <c r="S16" s="34"/>
      <c r="T16" s="32"/>
      <c r="U16" s="32"/>
      <c r="V16" s="32"/>
    </row>
    <row r="17" spans="2:22" x14ac:dyDescent="0.3">
      <c r="B17" s="92" t="s">
        <v>1</v>
      </c>
      <c r="C17" s="152">
        <v>6957.2746000000006</v>
      </c>
      <c r="D17" s="152">
        <v>62539.799610000002</v>
      </c>
      <c r="E17" s="152">
        <v>62539.799610000002</v>
      </c>
      <c r="F17" s="152">
        <v>62539.799610000002</v>
      </c>
      <c r="G17" s="152">
        <v>79.371340000000004</v>
      </c>
      <c r="H17" s="152">
        <v>25805.287600000003</v>
      </c>
      <c r="I17" s="152">
        <v>40976.807230000006</v>
      </c>
      <c r="J17" s="242">
        <v>27640.081900000001</v>
      </c>
      <c r="N17" s="31"/>
      <c r="O17" s="32"/>
      <c r="P17" s="32"/>
      <c r="Q17" s="32"/>
      <c r="R17" s="32"/>
      <c r="S17" s="34"/>
      <c r="T17" s="32"/>
      <c r="U17" s="32"/>
      <c r="V17" s="32"/>
    </row>
    <row r="18" spans="2:22" x14ac:dyDescent="0.3">
      <c r="B18" s="51"/>
      <c r="C18" s="51"/>
      <c r="N18" s="31"/>
      <c r="O18" s="34"/>
      <c r="P18" s="34"/>
      <c r="Q18" s="34"/>
      <c r="R18" s="34"/>
      <c r="S18" s="34"/>
      <c r="T18" s="34"/>
      <c r="U18" s="34"/>
      <c r="V18" s="34"/>
    </row>
    <row r="19" spans="2:22" x14ac:dyDescent="0.3">
      <c r="B19" s="51"/>
      <c r="C19" s="51"/>
      <c r="N19" s="31"/>
      <c r="O19" s="34"/>
      <c r="P19" s="34"/>
      <c r="Q19" s="34"/>
      <c r="R19" s="34"/>
      <c r="S19" s="34"/>
      <c r="T19" s="34"/>
      <c r="U19" s="34"/>
      <c r="V19" s="34"/>
    </row>
    <row r="20" spans="2:22" x14ac:dyDescent="0.3">
      <c r="B20" s="51"/>
      <c r="C20" s="51"/>
      <c r="N20" s="57"/>
      <c r="O20" s="58"/>
      <c r="P20" s="58"/>
      <c r="Q20" s="58"/>
      <c r="R20" s="58"/>
      <c r="S20" s="59"/>
      <c r="T20" s="58"/>
      <c r="U20" s="58"/>
      <c r="V20" s="58"/>
    </row>
    <row r="21" spans="2:22" x14ac:dyDescent="0.3">
      <c r="B21" s="51"/>
      <c r="C21" s="52"/>
    </row>
    <row r="22" spans="2:22" x14ac:dyDescent="0.3">
      <c r="B22" s="51"/>
      <c r="C22" s="52"/>
    </row>
    <row r="23" spans="2:22" x14ac:dyDescent="0.3">
      <c r="B23" s="51"/>
      <c r="C23" s="51"/>
    </row>
    <row r="24" spans="2:22" x14ac:dyDescent="0.3">
      <c r="B24" s="51"/>
      <c r="C24" s="52"/>
    </row>
    <row r="25" spans="2:22" x14ac:dyDescent="0.3">
      <c r="B25" s="51"/>
      <c r="C25" s="51"/>
    </row>
    <row r="26" spans="2:22" x14ac:dyDescent="0.3">
      <c r="B26" s="51"/>
      <c r="C26" s="51"/>
    </row>
  </sheetData>
  <mergeCells count="10">
    <mergeCell ref="B1:C1"/>
    <mergeCell ref="C5:F5"/>
    <mergeCell ref="G5:H5"/>
    <mergeCell ref="I5:J5"/>
    <mergeCell ref="J6:J7"/>
    <mergeCell ref="B3:J3"/>
    <mergeCell ref="C6:C7"/>
    <mergeCell ref="D6:F6"/>
    <mergeCell ref="G6:G7"/>
    <mergeCell ref="H6:H7"/>
  </mergeCells>
  <hyperlinks>
    <hyperlink ref="B1:C1" location="'Table of Contents'!A1" display="Go back to Table of Contents" xr:uid="{3134F610-43E5-4FAA-BFA6-2E2B9C65714E}"/>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538BE-A6BF-427F-9226-1975C924AD39}">
  <sheetPr codeName="Sheet17">
    <tabColor theme="3"/>
  </sheetPr>
  <dimension ref="A1:N29"/>
  <sheetViews>
    <sheetView showGridLines="0" workbookViewId="0">
      <selection activeCell="C5" sqref="C5:N5"/>
    </sheetView>
  </sheetViews>
  <sheetFormatPr defaultRowHeight="16.5" x14ac:dyDescent="0.3"/>
  <cols>
    <col min="1" max="1" width="2.88671875" customWidth="1"/>
    <col min="2" max="2" width="35.5546875" customWidth="1"/>
    <col min="3" max="14" width="9.6640625" customWidth="1"/>
  </cols>
  <sheetData>
    <row r="1" spans="1:14" x14ac:dyDescent="0.3">
      <c r="B1" s="404" t="s">
        <v>302</v>
      </c>
      <c r="C1" s="404"/>
      <c r="D1" s="315"/>
      <c r="E1" s="315"/>
      <c r="F1" s="315"/>
      <c r="G1" s="315"/>
      <c r="H1" s="315"/>
      <c r="I1" s="315"/>
      <c r="J1" s="315"/>
      <c r="K1" s="315"/>
      <c r="L1" s="315"/>
      <c r="M1" s="315"/>
      <c r="N1" s="315"/>
    </row>
    <row r="3" spans="1:14" ht="30" customHeight="1" x14ac:dyDescent="0.3">
      <c r="B3" s="396" t="s">
        <v>612</v>
      </c>
      <c r="C3" s="396"/>
      <c r="D3" s="396"/>
      <c r="E3" s="396"/>
      <c r="F3" s="396"/>
      <c r="G3" s="396"/>
      <c r="H3" s="396"/>
      <c r="I3" s="396"/>
      <c r="J3" s="396"/>
      <c r="K3" s="396"/>
      <c r="L3" s="396"/>
      <c r="M3" s="396"/>
      <c r="N3" s="396"/>
    </row>
    <row r="4" spans="1:14" x14ac:dyDescent="0.3">
      <c r="A4" s="20"/>
      <c r="B4" s="27"/>
      <c r="C4" s="27"/>
    </row>
    <row r="5" spans="1:14" x14ac:dyDescent="0.3">
      <c r="B5" s="144"/>
      <c r="C5" s="419" t="s">
        <v>405</v>
      </c>
      <c r="D5" s="420"/>
      <c r="E5" s="420"/>
      <c r="F5" s="420"/>
      <c r="G5" s="420"/>
      <c r="H5" s="420"/>
      <c r="I5" s="420"/>
      <c r="J5" s="420"/>
      <c r="K5" s="420"/>
      <c r="L5" s="420"/>
      <c r="M5" s="420"/>
      <c r="N5" s="420"/>
    </row>
    <row r="6" spans="1:14" ht="21.6" customHeight="1" x14ac:dyDescent="0.3">
      <c r="B6" s="144"/>
      <c r="C6" s="419" t="s">
        <v>406</v>
      </c>
      <c r="D6" s="420"/>
      <c r="E6" s="421"/>
      <c r="F6" s="419" t="s">
        <v>407</v>
      </c>
      <c r="G6" s="420"/>
      <c r="H6" s="420"/>
      <c r="I6" s="420"/>
      <c r="J6" s="420"/>
      <c r="K6" s="420"/>
      <c r="L6" s="420"/>
      <c r="M6" s="420"/>
      <c r="N6" s="420"/>
    </row>
    <row r="7" spans="1:14" ht="63" customHeight="1" x14ac:dyDescent="0.3">
      <c r="B7" s="144"/>
      <c r="C7" s="346" t="s">
        <v>1</v>
      </c>
      <c r="D7" s="347" t="s">
        <v>408</v>
      </c>
      <c r="E7" s="347" t="s">
        <v>409</v>
      </c>
      <c r="F7" s="346" t="s">
        <v>1</v>
      </c>
      <c r="G7" s="347" t="s">
        <v>410</v>
      </c>
      <c r="H7" s="344" t="s">
        <v>558</v>
      </c>
      <c r="I7" s="344" t="s">
        <v>559</v>
      </c>
      <c r="J7" s="344" t="s">
        <v>560</v>
      </c>
      <c r="K7" s="344" t="s">
        <v>561</v>
      </c>
      <c r="L7" s="344" t="s">
        <v>562</v>
      </c>
      <c r="M7" s="344" t="s">
        <v>411</v>
      </c>
      <c r="N7" s="345" t="s">
        <v>394</v>
      </c>
    </row>
    <row r="8" spans="1:14" x14ac:dyDescent="0.3">
      <c r="B8" s="367" t="s">
        <v>396</v>
      </c>
      <c r="C8" s="268">
        <v>8354635.4024599995</v>
      </c>
      <c r="D8" s="269">
        <v>8342297.6598099992</v>
      </c>
      <c r="E8" s="269">
        <v>12337.742649999998</v>
      </c>
      <c r="F8" s="269">
        <v>275936.95573000005</v>
      </c>
      <c r="G8" s="269">
        <v>137310.98071999999</v>
      </c>
      <c r="H8" s="269">
        <v>53880.703179999997</v>
      </c>
      <c r="I8" s="269">
        <v>18409.720110000002</v>
      </c>
      <c r="J8" s="269">
        <v>6855.4693600000001</v>
      </c>
      <c r="K8" s="269">
        <v>33499.106849999996</v>
      </c>
      <c r="L8" s="269">
        <v>24579.907460000002</v>
      </c>
      <c r="M8" s="269">
        <v>1401.0680500000001</v>
      </c>
      <c r="N8" s="327">
        <v>187138.46103999999</v>
      </c>
    </row>
    <row r="9" spans="1:14" x14ac:dyDescent="0.3">
      <c r="B9" s="148" t="s">
        <v>397</v>
      </c>
      <c r="C9" s="322">
        <v>0</v>
      </c>
      <c r="D9" s="252">
        <v>0</v>
      </c>
      <c r="E9" s="252">
        <v>0</v>
      </c>
      <c r="F9" s="252">
        <v>0</v>
      </c>
      <c r="G9" s="252">
        <v>0</v>
      </c>
      <c r="H9" s="252">
        <v>0</v>
      </c>
      <c r="I9" s="252">
        <v>0</v>
      </c>
      <c r="J9" s="252">
        <v>0</v>
      </c>
      <c r="K9" s="252">
        <v>0</v>
      </c>
      <c r="L9" s="252">
        <v>0</v>
      </c>
      <c r="M9" s="252">
        <v>0</v>
      </c>
      <c r="N9" s="283">
        <v>0</v>
      </c>
    </row>
    <row r="10" spans="1:14" x14ac:dyDescent="0.3">
      <c r="B10" s="148" t="s">
        <v>398</v>
      </c>
      <c r="C10" s="322">
        <v>0</v>
      </c>
      <c r="D10" s="252">
        <v>0</v>
      </c>
      <c r="E10" s="252">
        <v>0</v>
      </c>
      <c r="F10" s="252">
        <v>0</v>
      </c>
      <c r="G10" s="252">
        <v>0</v>
      </c>
      <c r="H10" s="252">
        <v>0</v>
      </c>
      <c r="I10" s="252">
        <v>0</v>
      </c>
      <c r="J10" s="252">
        <v>0</v>
      </c>
      <c r="K10" s="252">
        <v>0</v>
      </c>
      <c r="L10" s="252">
        <v>0</v>
      </c>
      <c r="M10" s="252">
        <v>0</v>
      </c>
      <c r="N10" s="283">
        <v>0</v>
      </c>
    </row>
    <row r="11" spans="1:14" x14ac:dyDescent="0.3">
      <c r="B11" s="148" t="s">
        <v>399</v>
      </c>
      <c r="C11" s="251">
        <v>212560.25725</v>
      </c>
      <c r="D11" s="127">
        <v>212560.25725</v>
      </c>
      <c r="E11" s="252">
        <v>0</v>
      </c>
      <c r="F11" s="252">
        <v>0</v>
      </c>
      <c r="G11" s="252">
        <v>0</v>
      </c>
      <c r="H11" s="252">
        <v>0</v>
      </c>
      <c r="I11" s="252">
        <v>0</v>
      </c>
      <c r="J11" s="252">
        <v>0</v>
      </c>
      <c r="K11" s="252">
        <v>0</v>
      </c>
      <c r="L11" s="252">
        <v>0</v>
      </c>
      <c r="M11" s="252">
        <v>0</v>
      </c>
      <c r="N11" s="283">
        <v>0</v>
      </c>
    </row>
    <row r="12" spans="1:14" x14ac:dyDescent="0.3">
      <c r="B12" s="148" t="s">
        <v>400</v>
      </c>
      <c r="C12" s="251">
        <v>502635.21711999999</v>
      </c>
      <c r="D12" s="127">
        <v>502635.06065</v>
      </c>
      <c r="E12" s="252">
        <v>0.15647</v>
      </c>
      <c r="F12" s="127">
        <v>43558.911639999998</v>
      </c>
      <c r="G12" s="127">
        <v>15577.50892</v>
      </c>
      <c r="H12" s="127">
        <v>80.391919999999999</v>
      </c>
      <c r="I12" s="127">
        <v>3297.7153399999997</v>
      </c>
      <c r="J12" s="127">
        <v>376.03798999999998</v>
      </c>
      <c r="K12" s="127">
        <v>23884.02766</v>
      </c>
      <c r="L12" s="127">
        <v>211.29756</v>
      </c>
      <c r="M12" s="127">
        <v>131.93225000000001</v>
      </c>
      <c r="N12" s="293">
        <v>43558.911639999998</v>
      </c>
    </row>
    <row r="13" spans="1:14" x14ac:dyDescent="0.3">
      <c r="B13" s="148" t="s">
        <v>401</v>
      </c>
      <c r="C13" s="251">
        <v>552750.87891000009</v>
      </c>
      <c r="D13" s="127">
        <v>552747.28058999998</v>
      </c>
      <c r="E13" s="127">
        <v>3.5983200000000002</v>
      </c>
      <c r="F13" s="127">
        <v>49076.986589999993</v>
      </c>
      <c r="G13" s="127">
        <v>27230.90899</v>
      </c>
      <c r="H13" s="127">
        <v>296.05935999999997</v>
      </c>
      <c r="I13" s="127">
        <v>5113.0006900000008</v>
      </c>
      <c r="J13" s="127">
        <v>206.89293000000001</v>
      </c>
      <c r="K13" s="127">
        <v>6952.0735700000005</v>
      </c>
      <c r="L13" s="127">
        <v>9244.1424999999999</v>
      </c>
      <c r="M13" s="127">
        <v>33.908550000000005</v>
      </c>
      <c r="N13" s="293">
        <v>49076.98659</v>
      </c>
    </row>
    <row r="14" spans="1:14" x14ac:dyDescent="0.3">
      <c r="B14" s="148" t="s">
        <v>412</v>
      </c>
      <c r="C14" s="251">
        <v>502544.60275000002</v>
      </c>
      <c r="D14" s="127">
        <v>502541.00443000003</v>
      </c>
      <c r="E14" s="127">
        <v>3.5983200000000002</v>
      </c>
      <c r="F14" s="127">
        <v>37459.324119999997</v>
      </c>
      <c r="G14" s="127">
        <v>15613.246519999999</v>
      </c>
      <c r="H14" s="127">
        <v>296.05935999999997</v>
      </c>
      <c r="I14" s="127">
        <v>5113.0006900000008</v>
      </c>
      <c r="J14" s="127">
        <v>206.89293000000001</v>
      </c>
      <c r="K14" s="127">
        <v>6952.0735700000005</v>
      </c>
      <c r="L14" s="127">
        <v>9244.1424999999999</v>
      </c>
      <c r="M14" s="127">
        <v>33.908550000000005</v>
      </c>
      <c r="N14" s="293">
        <v>37459.324119999997</v>
      </c>
    </row>
    <row r="15" spans="1:14" x14ac:dyDescent="0.3">
      <c r="B15" s="147" t="s">
        <v>402</v>
      </c>
      <c r="C15" s="256">
        <v>7086689.0491799992</v>
      </c>
      <c r="D15" s="257">
        <v>7074355.0613199994</v>
      </c>
      <c r="E15" s="257">
        <v>12333.987859999999</v>
      </c>
      <c r="F15" s="257">
        <v>183301.05750000002</v>
      </c>
      <c r="G15" s="257">
        <v>94502.562810000003</v>
      </c>
      <c r="H15" s="257">
        <v>53504.251899999996</v>
      </c>
      <c r="I15" s="257">
        <v>9999.0040800000006</v>
      </c>
      <c r="J15" s="257">
        <v>6272.5384400000003</v>
      </c>
      <c r="K15" s="257">
        <v>2663.0056199999999</v>
      </c>
      <c r="L15" s="257">
        <v>15124.4674</v>
      </c>
      <c r="M15" s="257">
        <v>1235.2272499999999</v>
      </c>
      <c r="N15" s="296">
        <v>94502.562810000003</v>
      </c>
    </row>
    <row r="16" spans="1:14" x14ac:dyDescent="0.3">
      <c r="B16" s="366" t="s">
        <v>403</v>
      </c>
      <c r="C16" s="260">
        <v>2583117.34889</v>
      </c>
      <c r="D16" s="261">
        <v>2583117.34889</v>
      </c>
      <c r="E16" s="364">
        <v>0</v>
      </c>
      <c r="F16" s="364">
        <v>0</v>
      </c>
      <c r="G16" s="364">
        <v>0</v>
      </c>
      <c r="H16" s="364">
        <v>0</v>
      </c>
      <c r="I16" s="364">
        <v>0</v>
      </c>
      <c r="J16" s="364">
        <v>0</v>
      </c>
      <c r="K16" s="364">
        <v>0</v>
      </c>
      <c r="L16" s="364">
        <v>0</v>
      </c>
      <c r="M16" s="364">
        <v>0</v>
      </c>
      <c r="N16" s="365">
        <v>0</v>
      </c>
    </row>
    <row r="17" spans="2:14" x14ac:dyDescent="0.3">
      <c r="B17" s="148" t="s">
        <v>397</v>
      </c>
      <c r="C17" s="322">
        <v>0</v>
      </c>
      <c r="D17" s="252">
        <v>0</v>
      </c>
      <c r="E17" s="252">
        <v>0</v>
      </c>
      <c r="F17" s="252">
        <v>0</v>
      </c>
      <c r="G17" s="252">
        <v>0</v>
      </c>
      <c r="H17" s="252">
        <v>0</v>
      </c>
      <c r="I17" s="252">
        <v>0</v>
      </c>
      <c r="J17" s="252">
        <v>0</v>
      </c>
      <c r="K17" s="252">
        <v>0</v>
      </c>
      <c r="L17" s="252">
        <v>0</v>
      </c>
      <c r="M17" s="252">
        <v>0</v>
      </c>
      <c r="N17" s="283">
        <v>0</v>
      </c>
    </row>
    <row r="18" spans="2:14" x14ac:dyDescent="0.3">
      <c r="B18" s="148" t="s">
        <v>398</v>
      </c>
      <c r="C18" s="251">
        <v>683598.83377000003</v>
      </c>
      <c r="D18" s="127">
        <v>683598.83377000003</v>
      </c>
      <c r="E18" s="252">
        <v>0</v>
      </c>
      <c r="F18" s="252">
        <v>0</v>
      </c>
      <c r="G18" s="252">
        <v>0</v>
      </c>
      <c r="H18" s="252">
        <v>0</v>
      </c>
      <c r="I18" s="252">
        <v>0</v>
      </c>
      <c r="J18" s="252">
        <v>0</v>
      </c>
      <c r="K18" s="252">
        <v>0</v>
      </c>
      <c r="L18" s="252">
        <v>0</v>
      </c>
      <c r="M18" s="252">
        <v>0</v>
      </c>
      <c r="N18" s="283">
        <v>0</v>
      </c>
    </row>
    <row r="19" spans="2:14" x14ac:dyDescent="0.3">
      <c r="B19" s="148" t="s">
        <v>399</v>
      </c>
      <c r="C19" s="251">
        <v>1338683.4083</v>
      </c>
      <c r="D19" s="127">
        <v>1338683.4083</v>
      </c>
      <c r="E19" s="252">
        <v>0</v>
      </c>
      <c r="F19" s="252">
        <v>0</v>
      </c>
      <c r="G19" s="252">
        <v>0</v>
      </c>
      <c r="H19" s="252">
        <v>0</v>
      </c>
      <c r="I19" s="252">
        <v>0</v>
      </c>
      <c r="J19" s="252">
        <v>0</v>
      </c>
      <c r="K19" s="252">
        <v>0</v>
      </c>
      <c r="L19" s="252">
        <v>0</v>
      </c>
      <c r="M19" s="252">
        <v>0</v>
      </c>
      <c r="N19" s="283">
        <v>0</v>
      </c>
    </row>
    <row r="20" spans="2:14" x14ac:dyDescent="0.3">
      <c r="B20" s="148" t="s">
        <v>400</v>
      </c>
      <c r="C20" s="251">
        <v>499018.6482</v>
      </c>
      <c r="D20" s="127">
        <v>499018.6482</v>
      </c>
      <c r="E20" s="252">
        <v>0</v>
      </c>
      <c r="F20" s="252">
        <v>0</v>
      </c>
      <c r="G20" s="252">
        <v>0</v>
      </c>
      <c r="H20" s="252">
        <v>0</v>
      </c>
      <c r="I20" s="252">
        <v>0</v>
      </c>
      <c r="J20" s="252">
        <v>0</v>
      </c>
      <c r="K20" s="252">
        <v>0</v>
      </c>
      <c r="L20" s="252">
        <v>0</v>
      </c>
      <c r="M20" s="252">
        <v>0</v>
      </c>
      <c r="N20" s="283">
        <v>0</v>
      </c>
    </row>
    <row r="21" spans="2:14" x14ac:dyDescent="0.3">
      <c r="B21" s="147" t="s">
        <v>401</v>
      </c>
      <c r="C21" s="256">
        <v>61816.458619999998</v>
      </c>
      <c r="D21" s="257">
        <v>61816.458619999998</v>
      </c>
      <c r="E21" s="274">
        <v>0</v>
      </c>
      <c r="F21" s="274">
        <v>0</v>
      </c>
      <c r="G21" s="274">
        <v>0</v>
      </c>
      <c r="H21" s="274">
        <v>0</v>
      </c>
      <c r="I21" s="274">
        <v>0</v>
      </c>
      <c r="J21" s="274">
        <v>0</v>
      </c>
      <c r="K21" s="274">
        <v>0</v>
      </c>
      <c r="L21" s="274">
        <v>0</v>
      </c>
      <c r="M21" s="274">
        <v>0</v>
      </c>
      <c r="N21" s="356">
        <v>0</v>
      </c>
    </row>
    <row r="22" spans="2:14" x14ac:dyDescent="0.3">
      <c r="B22" s="366" t="s">
        <v>413</v>
      </c>
      <c r="C22" s="260">
        <v>1245243.3005549</v>
      </c>
      <c r="D22" s="364">
        <v>0</v>
      </c>
      <c r="E22" s="364">
        <v>0</v>
      </c>
      <c r="F22" s="261">
        <v>9253.4053099999983</v>
      </c>
      <c r="G22" s="364">
        <v>0</v>
      </c>
      <c r="H22" s="364">
        <v>0</v>
      </c>
      <c r="I22" s="364">
        <v>0</v>
      </c>
      <c r="J22" s="364">
        <v>0</v>
      </c>
      <c r="K22" s="364">
        <v>0</v>
      </c>
      <c r="L22" s="364">
        <v>0</v>
      </c>
      <c r="M22" s="364">
        <v>0</v>
      </c>
      <c r="N22" s="316">
        <v>9253.4053099999983</v>
      </c>
    </row>
    <row r="23" spans="2:14" x14ac:dyDescent="0.3">
      <c r="B23" s="148" t="s">
        <v>397</v>
      </c>
      <c r="C23" s="251">
        <v>6156.2856500000007</v>
      </c>
      <c r="D23" s="252">
        <v>0</v>
      </c>
      <c r="E23" s="252">
        <v>0</v>
      </c>
      <c r="F23" s="252">
        <v>0</v>
      </c>
      <c r="G23" s="252">
        <v>0</v>
      </c>
      <c r="H23" s="252">
        <v>0</v>
      </c>
      <c r="I23" s="252">
        <v>0</v>
      </c>
      <c r="J23" s="252">
        <v>0</v>
      </c>
      <c r="K23" s="252">
        <v>0</v>
      </c>
      <c r="L23" s="252">
        <v>0</v>
      </c>
      <c r="M23" s="252">
        <v>0</v>
      </c>
      <c r="N23" s="283">
        <v>0</v>
      </c>
    </row>
    <row r="24" spans="2:14" x14ac:dyDescent="0.3">
      <c r="B24" s="148" t="s">
        <v>398</v>
      </c>
      <c r="C24" s="251">
        <v>510.553</v>
      </c>
      <c r="D24" s="252">
        <v>0</v>
      </c>
      <c r="E24" s="252">
        <v>0</v>
      </c>
      <c r="F24" s="252">
        <v>0</v>
      </c>
      <c r="G24" s="252">
        <v>0</v>
      </c>
      <c r="H24" s="252">
        <v>0</v>
      </c>
      <c r="I24" s="252">
        <v>0</v>
      </c>
      <c r="J24" s="252">
        <v>0</v>
      </c>
      <c r="K24" s="252">
        <v>0</v>
      </c>
      <c r="L24" s="252">
        <v>0</v>
      </c>
      <c r="M24" s="252">
        <v>0</v>
      </c>
      <c r="N24" s="283">
        <v>0</v>
      </c>
    </row>
    <row r="25" spans="2:14" x14ac:dyDescent="0.3">
      <c r="B25" s="148" t="s">
        <v>399</v>
      </c>
      <c r="C25" s="251">
        <v>2500.0002799999997</v>
      </c>
      <c r="D25" s="252">
        <v>0</v>
      </c>
      <c r="E25" s="252">
        <v>0</v>
      </c>
      <c r="F25" s="252">
        <v>0</v>
      </c>
      <c r="G25" s="252">
        <v>0</v>
      </c>
      <c r="H25" s="252">
        <v>0</v>
      </c>
      <c r="I25" s="252">
        <v>0</v>
      </c>
      <c r="J25" s="252">
        <v>0</v>
      </c>
      <c r="K25" s="252">
        <v>0</v>
      </c>
      <c r="L25" s="252">
        <v>0</v>
      </c>
      <c r="M25" s="252">
        <v>0</v>
      </c>
      <c r="N25" s="283">
        <v>0</v>
      </c>
    </row>
    <row r="26" spans="2:14" x14ac:dyDescent="0.3">
      <c r="B26" s="148" t="s">
        <v>400</v>
      </c>
      <c r="C26" s="251">
        <v>349992.85454019997</v>
      </c>
      <c r="D26" s="252">
        <v>0</v>
      </c>
      <c r="E26" s="252">
        <v>0</v>
      </c>
      <c r="F26" s="127">
        <v>3269.4123999999997</v>
      </c>
      <c r="G26" s="252">
        <v>0</v>
      </c>
      <c r="H26" s="252">
        <v>0</v>
      </c>
      <c r="I26" s="252">
        <v>0</v>
      </c>
      <c r="J26" s="252">
        <v>0</v>
      </c>
      <c r="K26" s="252">
        <v>0</v>
      </c>
      <c r="L26" s="252">
        <v>0</v>
      </c>
      <c r="M26" s="252">
        <v>0</v>
      </c>
      <c r="N26" s="293">
        <v>3269.4123999999997</v>
      </c>
    </row>
    <row r="27" spans="2:14" x14ac:dyDescent="0.3">
      <c r="B27" s="148" t="s">
        <v>401</v>
      </c>
      <c r="C27" s="251">
        <v>190999.61294200001</v>
      </c>
      <c r="D27" s="252">
        <v>0</v>
      </c>
      <c r="E27" s="252">
        <v>0</v>
      </c>
      <c r="F27" s="127">
        <v>5804.1943199999996</v>
      </c>
      <c r="G27" s="252">
        <v>0</v>
      </c>
      <c r="H27" s="252">
        <v>0</v>
      </c>
      <c r="I27" s="252">
        <v>0</v>
      </c>
      <c r="J27" s="252">
        <v>0</v>
      </c>
      <c r="K27" s="252">
        <v>0</v>
      </c>
      <c r="L27" s="252">
        <v>0</v>
      </c>
      <c r="M27" s="252">
        <v>0</v>
      </c>
      <c r="N27" s="293">
        <v>5804.1943199999996</v>
      </c>
    </row>
    <row r="28" spans="2:14" x14ac:dyDescent="0.3">
      <c r="B28" s="147" t="s">
        <v>402</v>
      </c>
      <c r="C28" s="256">
        <v>695083.99414269999</v>
      </c>
      <c r="D28" s="274">
        <v>0</v>
      </c>
      <c r="E28" s="274">
        <v>0</v>
      </c>
      <c r="F28" s="257">
        <v>179.79858999999999</v>
      </c>
      <c r="G28" s="274">
        <v>0</v>
      </c>
      <c r="H28" s="274">
        <v>0</v>
      </c>
      <c r="I28" s="274">
        <v>0</v>
      </c>
      <c r="J28" s="274">
        <v>0</v>
      </c>
      <c r="K28" s="274">
        <v>0</v>
      </c>
      <c r="L28" s="274">
        <v>0</v>
      </c>
      <c r="M28" s="274">
        <v>0</v>
      </c>
      <c r="N28" s="296">
        <v>179.79858999999999</v>
      </c>
    </row>
    <row r="29" spans="2:14" x14ac:dyDescent="0.3">
      <c r="B29" s="149" t="s">
        <v>1</v>
      </c>
      <c r="C29" s="202">
        <v>12182996.0519049</v>
      </c>
      <c r="D29" s="203">
        <v>10925415.008699998</v>
      </c>
      <c r="E29" s="203">
        <v>12337.742649999998</v>
      </c>
      <c r="F29" s="203">
        <v>285190.36104000005</v>
      </c>
      <c r="G29" s="203">
        <v>137310.98071999999</v>
      </c>
      <c r="H29" s="203">
        <v>53880.703179999997</v>
      </c>
      <c r="I29" s="203">
        <v>18409.720110000002</v>
      </c>
      <c r="J29" s="203">
        <v>6855.4693600000001</v>
      </c>
      <c r="K29" s="203">
        <v>33499.106849999996</v>
      </c>
      <c r="L29" s="203">
        <v>24579.907460000002</v>
      </c>
      <c r="M29" s="203">
        <v>1401.0680500000001</v>
      </c>
      <c r="N29" s="204">
        <v>285190.36104000005</v>
      </c>
    </row>
  </sheetData>
  <mergeCells count="5">
    <mergeCell ref="B1:C1"/>
    <mergeCell ref="C5:N5"/>
    <mergeCell ref="C6:E6"/>
    <mergeCell ref="F6:N6"/>
    <mergeCell ref="B3:N3"/>
  </mergeCells>
  <hyperlinks>
    <hyperlink ref="B1:C1" location="'Table of Contents'!A1" display="Go back to Table of Contents" xr:uid="{F850B3B7-32CA-4EBA-A22A-CD923CB694B9}"/>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C4F6E-FCE7-4E61-9C54-CC1BE342D4FE}">
  <sheetPr codeName="Sheet18">
    <tabColor theme="3"/>
  </sheetPr>
  <dimension ref="A1:Q29"/>
  <sheetViews>
    <sheetView showGridLines="0" zoomScaleNormal="100" workbookViewId="0">
      <selection activeCell="B10" sqref="B10"/>
    </sheetView>
  </sheetViews>
  <sheetFormatPr defaultRowHeight="16.5" x14ac:dyDescent="0.3"/>
  <cols>
    <col min="1" max="1" width="2.88671875" customWidth="1"/>
    <col min="2" max="2" width="33.21875" customWidth="1"/>
    <col min="3" max="3" width="11.109375" customWidth="1"/>
    <col min="4" max="5" width="11.109375" bestFit="1" customWidth="1"/>
    <col min="6" max="17" width="11.109375" customWidth="1"/>
  </cols>
  <sheetData>
    <row r="1" spans="1:17" x14ac:dyDescent="0.3">
      <c r="B1" s="404" t="s">
        <v>302</v>
      </c>
      <c r="C1" s="404"/>
      <c r="D1" s="315"/>
      <c r="E1" s="315"/>
      <c r="F1" s="315"/>
      <c r="G1" s="315"/>
      <c r="H1" s="315"/>
      <c r="I1" s="315"/>
      <c r="J1" s="315"/>
      <c r="K1" s="315"/>
      <c r="L1" s="315"/>
      <c r="M1" s="315"/>
      <c r="N1" s="315"/>
      <c r="O1" s="315"/>
      <c r="P1" s="315"/>
      <c r="Q1" s="315"/>
    </row>
    <row r="3" spans="1:17" ht="30" customHeight="1" x14ac:dyDescent="0.3">
      <c r="B3" s="396" t="s">
        <v>612</v>
      </c>
      <c r="C3" s="396"/>
      <c r="D3" s="396"/>
      <c r="E3" s="396"/>
      <c r="F3" s="396"/>
      <c r="G3" s="396"/>
      <c r="H3" s="396"/>
      <c r="I3" s="396"/>
      <c r="J3" s="396"/>
      <c r="K3" s="396"/>
      <c r="L3" s="396"/>
      <c r="M3" s="396"/>
      <c r="N3" s="396"/>
      <c r="O3" s="396"/>
      <c r="P3" s="396"/>
      <c r="Q3" s="396"/>
    </row>
    <row r="4" spans="1:17" x14ac:dyDescent="0.3">
      <c r="A4" s="20"/>
      <c r="B4" s="27"/>
      <c r="C4" s="27"/>
    </row>
    <row r="5" spans="1:17" ht="29.45" customHeight="1" x14ac:dyDescent="0.3">
      <c r="B5" s="144"/>
      <c r="C5" s="419" t="s">
        <v>405</v>
      </c>
      <c r="D5" s="420"/>
      <c r="E5" s="420"/>
      <c r="F5" s="420"/>
      <c r="G5" s="420"/>
      <c r="H5" s="421"/>
      <c r="I5" s="420" t="s">
        <v>387</v>
      </c>
      <c r="J5" s="420"/>
      <c r="K5" s="420"/>
      <c r="L5" s="420"/>
      <c r="M5" s="420"/>
      <c r="N5" s="421"/>
      <c r="O5" s="424" t="s">
        <v>414</v>
      </c>
      <c r="P5" s="420" t="s">
        <v>415</v>
      </c>
      <c r="Q5" s="420"/>
    </row>
    <row r="6" spans="1:17" ht="45.6" customHeight="1" x14ac:dyDescent="0.3">
      <c r="B6" s="144"/>
      <c r="C6" s="419" t="s">
        <v>406</v>
      </c>
      <c r="D6" s="420"/>
      <c r="E6" s="421"/>
      <c r="F6" s="420" t="s">
        <v>407</v>
      </c>
      <c r="G6" s="420"/>
      <c r="H6" s="421"/>
      <c r="I6" s="420" t="s">
        <v>416</v>
      </c>
      <c r="J6" s="420"/>
      <c r="K6" s="421"/>
      <c r="L6" s="420" t="s">
        <v>417</v>
      </c>
      <c r="M6" s="420"/>
      <c r="N6" s="421"/>
      <c r="O6" s="424"/>
      <c r="P6" s="344" t="s">
        <v>418</v>
      </c>
      <c r="Q6" s="345" t="s">
        <v>419</v>
      </c>
    </row>
    <row r="7" spans="1:17" ht="33" customHeight="1" x14ac:dyDescent="0.3">
      <c r="B7" s="144"/>
      <c r="C7" s="346" t="s">
        <v>1</v>
      </c>
      <c r="D7" s="347" t="s">
        <v>420</v>
      </c>
      <c r="E7" s="347" t="s">
        <v>421</v>
      </c>
      <c r="F7" s="346" t="s">
        <v>1</v>
      </c>
      <c r="G7" s="347" t="s">
        <v>421</v>
      </c>
      <c r="H7" s="344" t="s">
        <v>422</v>
      </c>
      <c r="I7" s="346" t="s">
        <v>1</v>
      </c>
      <c r="J7" s="347" t="s">
        <v>420</v>
      </c>
      <c r="K7" s="344" t="s">
        <v>421</v>
      </c>
      <c r="L7" s="348" t="s">
        <v>1</v>
      </c>
      <c r="M7" s="344" t="s">
        <v>421</v>
      </c>
      <c r="N7" s="344" t="s">
        <v>422</v>
      </c>
      <c r="O7" s="424"/>
      <c r="P7" s="344"/>
      <c r="Q7" s="345"/>
    </row>
    <row r="8" spans="1:17" x14ac:dyDescent="0.3">
      <c r="B8" s="367" t="s">
        <v>396</v>
      </c>
      <c r="C8" s="368">
        <v>9612992.0878600013</v>
      </c>
      <c r="D8" s="369">
        <v>8671632.7702500001</v>
      </c>
      <c r="E8" s="269">
        <v>941359.31761000003</v>
      </c>
      <c r="F8" s="269">
        <v>187138.46104000002</v>
      </c>
      <c r="G8" s="370">
        <v>0</v>
      </c>
      <c r="H8" s="269">
        <v>187138.46104000002</v>
      </c>
      <c r="I8" s="269">
        <v>12412.767240000001</v>
      </c>
      <c r="J8" s="269">
        <v>4187.8637399999998</v>
      </c>
      <c r="K8" s="269">
        <v>8224.9035000000003</v>
      </c>
      <c r="L8" s="269">
        <v>51662.614680000006</v>
      </c>
      <c r="M8" s="370">
        <v>0</v>
      </c>
      <c r="N8" s="269">
        <v>51662.614680000006</v>
      </c>
      <c r="O8" s="269">
        <v>2551.4340000000002</v>
      </c>
      <c r="P8" s="268">
        <v>7037453.4760100003</v>
      </c>
      <c r="Q8" s="275">
        <v>109145.21406</v>
      </c>
    </row>
    <row r="9" spans="1:17" x14ac:dyDescent="0.3">
      <c r="B9" s="148" t="s">
        <v>397</v>
      </c>
      <c r="C9" s="288">
        <v>1258356.6854000001</v>
      </c>
      <c r="D9" s="299">
        <v>1258356.6854000001</v>
      </c>
      <c r="E9" s="252">
        <v>0</v>
      </c>
      <c r="F9" s="252">
        <v>0</v>
      </c>
      <c r="G9" s="252">
        <v>0</v>
      </c>
      <c r="H9" s="252">
        <v>0</v>
      </c>
      <c r="I9" s="252">
        <v>0</v>
      </c>
      <c r="J9" s="252">
        <v>0</v>
      </c>
      <c r="K9" s="252">
        <v>0</v>
      </c>
      <c r="L9" s="252">
        <v>0</v>
      </c>
      <c r="M9" s="252">
        <v>0</v>
      </c>
      <c r="N9" s="252">
        <v>0</v>
      </c>
      <c r="O9" s="252">
        <v>0</v>
      </c>
      <c r="P9" s="322">
        <v>0</v>
      </c>
      <c r="Q9" s="255">
        <v>0</v>
      </c>
    </row>
    <row r="10" spans="1:17" x14ac:dyDescent="0.3">
      <c r="B10" s="148" t="s">
        <v>398</v>
      </c>
      <c r="C10" s="357">
        <v>0</v>
      </c>
      <c r="D10" s="358">
        <v>0</v>
      </c>
      <c r="E10" s="252">
        <v>0</v>
      </c>
      <c r="F10" s="252">
        <v>0</v>
      </c>
      <c r="G10" s="252">
        <v>0</v>
      </c>
      <c r="H10" s="252">
        <v>0</v>
      </c>
      <c r="I10" s="252">
        <v>0</v>
      </c>
      <c r="J10" s="252">
        <v>0</v>
      </c>
      <c r="K10" s="252">
        <v>0</v>
      </c>
      <c r="L10" s="252">
        <v>0</v>
      </c>
      <c r="M10" s="252">
        <v>0</v>
      </c>
      <c r="N10" s="252">
        <v>0</v>
      </c>
      <c r="O10" s="252">
        <v>0</v>
      </c>
      <c r="P10" s="322">
        <v>0</v>
      </c>
      <c r="Q10" s="255">
        <v>0</v>
      </c>
    </row>
    <row r="11" spans="1:17" x14ac:dyDescent="0.3">
      <c r="B11" s="148" t="s">
        <v>399</v>
      </c>
      <c r="C11" s="288">
        <v>212560.25725</v>
      </c>
      <c r="D11" s="299">
        <v>212560.25725</v>
      </c>
      <c r="E11" s="252">
        <v>0</v>
      </c>
      <c r="F11" s="252">
        <v>0</v>
      </c>
      <c r="G11" s="252">
        <v>0</v>
      </c>
      <c r="H11" s="252">
        <v>0</v>
      </c>
      <c r="I11" s="252">
        <v>5.0819999999999997E-2</v>
      </c>
      <c r="J11" s="252">
        <v>5.0819999999999997E-2</v>
      </c>
      <c r="K11" s="252">
        <v>0</v>
      </c>
      <c r="L11" s="252">
        <v>0</v>
      </c>
      <c r="M11" s="252">
        <v>0</v>
      </c>
      <c r="N11" s="252">
        <v>0</v>
      </c>
      <c r="O11" s="252">
        <v>0</v>
      </c>
      <c r="P11" s="322">
        <v>0</v>
      </c>
      <c r="Q11" s="255">
        <v>0</v>
      </c>
    </row>
    <row r="12" spans="1:17" x14ac:dyDescent="0.3">
      <c r="B12" s="148" t="s">
        <v>400</v>
      </c>
      <c r="C12" s="288">
        <v>502635.21711999999</v>
      </c>
      <c r="D12" s="299">
        <v>263128.22089</v>
      </c>
      <c r="E12" s="127">
        <v>239506.99622999999</v>
      </c>
      <c r="F12" s="127">
        <v>43558.911639999998</v>
      </c>
      <c r="G12" s="252">
        <v>0</v>
      </c>
      <c r="H12" s="127">
        <v>43558.911639999998</v>
      </c>
      <c r="I12" s="127">
        <v>3812.2455300000001</v>
      </c>
      <c r="J12" s="127">
        <v>667.58801000000005</v>
      </c>
      <c r="K12" s="127">
        <v>3144.6575200000002</v>
      </c>
      <c r="L12" s="127">
        <v>13572.18814</v>
      </c>
      <c r="M12" s="252">
        <v>0</v>
      </c>
      <c r="N12" s="127">
        <v>13572.18814</v>
      </c>
      <c r="O12" s="127">
        <v>208.80799999999999</v>
      </c>
      <c r="P12" s="251">
        <v>300462.00831</v>
      </c>
      <c r="Q12" s="254">
        <v>24798.086960000001</v>
      </c>
    </row>
    <row r="13" spans="1:17" x14ac:dyDescent="0.3">
      <c r="B13" s="148" t="s">
        <v>401</v>
      </c>
      <c r="C13" s="288">
        <v>552750.87891000009</v>
      </c>
      <c r="D13" s="299">
        <v>412250.46647000004</v>
      </c>
      <c r="E13" s="127">
        <v>140500.41243999999</v>
      </c>
      <c r="F13" s="127">
        <v>49076.98659</v>
      </c>
      <c r="G13" s="252">
        <v>0</v>
      </c>
      <c r="H13" s="127">
        <v>49076.98659</v>
      </c>
      <c r="I13" s="127">
        <v>2873.1051200000002</v>
      </c>
      <c r="J13" s="127">
        <v>679.69266000000005</v>
      </c>
      <c r="K13" s="127">
        <v>2193.41246</v>
      </c>
      <c r="L13" s="127">
        <v>20265.038700000001</v>
      </c>
      <c r="M13" s="252">
        <v>0</v>
      </c>
      <c r="N13" s="127">
        <v>20265.038700000001</v>
      </c>
      <c r="O13" s="127">
        <v>1809.94</v>
      </c>
      <c r="P13" s="251">
        <v>210453.46753999998</v>
      </c>
      <c r="Q13" s="254">
        <v>16270.51082</v>
      </c>
    </row>
    <row r="14" spans="1:17" x14ac:dyDescent="0.3">
      <c r="B14" s="148" t="s">
        <v>423</v>
      </c>
      <c r="C14" s="288">
        <v>641071.17397794267</v>
      </c>
      <c r="D14" s="299">
        <v>374597.53860000003</v>
      </c>
      <c r="E14" s="127">
        <v>75850.840266013009</v>
      </c>
      <c r="F14" s="127">
        <v>37459.324119999997</v>
      </c>
      <c r="G14" s="252">
        <v>0</v>
      </c>
      <c r="H14" s="127">
        <v>37459.324119999997</v>
      </c>
      <c r="I14" s="127">
        <v>2551.9502900000002</v>
      </c>
      <c r="J14" s="127">
        <v>654.78127000000006</v>
      </c>
      <c r="K14" s="127">
        <v>1897.16902</v>
      </c>
      <c r="L14" s="127">
        <v>16293.964288870997</v>
      </c>
      <c r="M14" s="252">
        <v>0</v>
      </c>
      <c r="N14" s="127">
        <v>16293.964288870997</v>
      </c>
      <c r="O14" s="127">
        <v>2099.1379749910084</v>
      </c>
      <c r="P14" s="251">
        <v>198577.92146000001</v>
      </c>
      <c r="Q14" s="254">
        <v>9747.8747400000011</v>
      </c>
    </row>
    <row r="15" spans="1:17" x14ac:dyDescent="0.3">
      <c r="B15" s="147" t="s">
        <v>402</v>
      </c>
      <c r="C15" s="297">
        <v>7086689.0491800001</v>
      </c>
      <c r="D15" s="298">
        <v>6525337.1402399996</v>
      </c>
      <c r="E15" s="257">
        <v>561351.90894000011</v>
      </c>
      <c r="F15" s="257">
        <v>94502.562810000003</v>
      </c>
      <c r="G15" s="274">
        <v>0</v>
      </c>
      <c r="H15" s="257">
        <v>94502.562810000003</v>
      </c>
      <c r="I15" s="257">
        <v>5727.3657699999994</v>
      </c>
      <c r="J15" s="257">
        <v>2840.5322500000002</v>
      </c>
      <c r="K15" s="257">
        <v>2886.8335200000001</v>
      </c>
      <c r="L15" s="257">
        <v>17825.387839999999</v>
      </c>
      <c r="M15" s="274">
        <v>0</v>
      </c>
      <c r="N15" s="257">
        <v>17825.387839999999</v>
      </c>
      <c r="O15" s="257">
        <v>532.68600000000004</v>
      </c>
      <c r="P15" s="256">
        <v>6526538.0001600003</v>
      </c>
      <c r="Q15" s="259">
        <v>68076.616280000002</v>
      </c>
    </row>
    <row r="16" spans="1:17" x14ac:dyDescent="0.3">
      <c r="B16" s="366" t="s">
        <v>403</v>
      </c>
      <c r="C16" s="371">
        <v>455771.45978999999</v>
      </c>
      <c r="D16" s="372">
        <v>455771.45978999999</v>
      </c>
      <c r="E16" s="364">
        <v>0</v>
      </c>
      <c r="F16" s="364">
        <v>0</v>
      </c>
      <c r="G16" s="364">
        <v>0</v>
      </c>
      <c r="H16" s="364">
        <v>0</v>
      </c>
      <c r="I16" s="261">
        <v>12.445180000000001</v>
      </c>
      <c r="J16" s="261">
        <v>12.445180000000001</v>
      </c>
      <c r="K16" s="364">
        <v>0</v>
      </c>
      <c r="L16" s="364">
        <v>0</v>
      </c>
      <c r="M16" s="364">
        <v>0</v>
      </c>
      <c r="N16" s="364">
        <v>0</v>
      </c>
      <c r="O16" s="364">
        <v>0</v>
      </c>
      <c r="P16" s="260">
        <v>71789.896489999999</v>
      </c>
      <c r="Q16" s="373">
        <v>0</v>
      </c>
    </row>
    <row r="17" spans="2:17" x14ac:dyDescent="0.3">
      <c r="B17" s="148" t="s">
        <v>397</v>
      </c>
      <c r="C17" s="357">
        <v>0</v>
      </c>
      <c r="D17" s="358">
        <v>0</v>
      </c>
      <c r="E17" s="252">
        <v>0</v>
      </c>
      <c r="F17" s="252">
        <v>0</v>
      </c>
      <c r="G17" s="252">
        <v>0</v>
      </c>
      <c r="H17" s="252">
        <v>0</v>
      </c>
      <c r="I17" s="252">
        <v>0</v>
      </c>
      <c r="J17" s="252">
        <v>0</v>
      </c>
      <c r="K17" s="252">
        <v>0</v>
      </c>
      <c r="L17" s="252">
        <v>0</v>
      </c>
      <c r="M17" s="252">
        <v>0</v>
      </c>
      <c r="N17" s="252">
        <v>0</v>
      </c>
      <c r="O17" s="252">
        <v>0</v>
      </c>
      <c r="P17" s="322">
        <v>0</v>
      </c>
      <c r="Q17" s="255">
        <v>0</v>
      </c>
    </row>
    <row r="18" spans="2:17" x14ac:dyDescent="0.3">
      <c r="B18" s="148" t="s">
        <v>398</v>
      </c>
      <c r="C18" s="288">
        <v>210499.44481000002</v>
      </c>
      <c r="D18" s="299">
        <v>210499.44481000002</v>
      </c>
      <c r="E18" s="252">
        <v>0</v>
      </c>
      <c r="F18" s="252">
        <v>0</v>
      </c>
      <c r="G18" s="252">
        <v>0</v>
      </c>
      <c r="H18" s="252">
        <v>0</v>
      </c>
      <c r="I18" s="252">
        <v>0</v>
      </c>
      <c r="J18" s="252">
        <v>0</v>
      </c>
      <c r="K18" s="252">
        <v>0</v>
      </c>
      <c r="L18" s="252">
        <v>0</v>
      </c>
      <c r="M18" s="252">
        <v>0</v>
      </c>
      <c r="N18" s="252">
        <v>0</v>
      </c>
      <c r="O18" s="252">
        <v>0</v>
      </c>
      <c r="P18" s="251">
        <v>51320.02147</v>
      </c>
      <c r="Q18" s="255">
        <v>0</v>
      </c>
    </row>
    <row r="19" spans="2:17" x14ac:dyDescent="0.3">
      <c r="B19" s="148" t="s">
        <v>399</v>
      </c>
      <c r="C19" s="288">
        <v>226452.48368999999</v>
      </c>
      <c r="D19" s="299">
        <v>226452.48368999999</v>
      </c>
      <c r="E19" s="252">
        <v>0</v>
      </c>
      <c r="F19" s="252">
        <v>0</v>
      </c>
      <c r="G19" s="252">
        <v>0</v>
      </c>
      <c r="H19" s="252">
        <v>0</v>
      </c>
      <c r="I19" s="127">
        <v>12.445180000000001</v>
      </c>
      <c r="J19" s="127">
        <v>12.445180000000001</v>
      </c>
      <c r="K19" s="252">
        <v>0</v>
      </c>
      <c r="L19" s="252">
        <v>0</v>
      </c>
      <c r="M19" s="252">
        <v>0</v>
      </c>
      <c r="N19" s="252">
        <v>0</v>
      </c>
      <c r="O19" s="252">
        <v>0</v>
      </c>
      <c r="P19" s="251">
        <v>20469.875019999999</v>
      </c>
      <c r="Q19" s="255">
        <v>0</v>
      </c>
    </row>
    <row r="20" spans="2:17" x14ac:dyDescent="0.3">
      <c r="B20" s="148" t="s">
        <v>400</v>
      </c>
      <c r="C20" s="288">
        <v>18819.531289999999</v>
      </c>
      <c r="D20" s="299">
        <v>18819.531289999999</v>
      </c>
      <c r="E20" s="252">
        <v>0</v>
      </c>
      <c r="F20" s="252">
        <v>0</v>
      </c>
      <c r="G20" s="252">
        <v>0</v>
      </c>
      <c r="H20" s="252">
        <v>0</v>
      </c>
      <c r="I20" s="252">
        <v>0</v>
      </c>
      <c r="J20" s="252">
        <v>0</v>
      </c>
      <c r="K20" s="252">
        <v>0</v>
      </c>
      <c r="L20" s="252">
        <v>0</v>
      </c>
      <c r="M20" s="252">
        <v>0</v>
      </c>
      <c r="N20" s="252">
        <v>0</v>
      </c>
      <c r="O20" s="252">
        <v>0</v>
      </c>
      <c r="P20" s="322">
        <v>0</v>
      </c>
      <c r="Q20" s="255">
        <v>0</v>
      </c>
    </row>
    <row r="21" spans="2:17" x14ac:dyDescent="0.3">
      <c r="B21" s="147" t="s">
        <v>401</v>
      </c>
      <c r="C21" s="359">
        <v>0</v>
      </c>
      <c r="D21" s="360">
        <v>0</v>
      </c>
      <c r="E21" s="274">
        <v>0</v>
      </c>
      <c r="F21" s="274">
        <v>0</v>
      </c>
      <c r="G21" s="274">
        <v>0</v>
      </c>
      <c r="H21" s="274">
        <v>0</v>
      </c>
      <c r="I21" s="274">
        <v>0</v>
      </c>
      <c r="J21" s="274">
        <v>0</v>
      </c>
      <c r="K21" s="274">
        <v>0</v>
      </c>
      <c r="L21" s="274">
        <v>0</v>
      </c>
      <c r="M21" s="274">
        <v>0</v>
      </c>
      <c r="N21" s="274">
        <v>0</v>
      </c>
      <c r="O21" s="274">
        <v>0</v>
      </c>
      <c r="P21" s="361">
        <v>0</v>
      </c>
      <c r="Q21" s="362">
        <v>0</v>
      </c>
    </row>
    <row r="22" spans="2:17" x14ac:dyDescent="0.3">
      <c r="B22" s="366" t="s">
        <v>413</v>
      </c>
      <c r="C22" s="371">
        <v>1245243.28055</v>
      </c>
      <c r="D22" s="372">
        <v>1133657.95181</v>
      </c>
      <c r="E22" s="261">
        <v>111585.32874000001</v>
      </c>
      <c r="F22" s="261">
        <v>9253.4053099999983</v>
      </c>
      <c r="G22" s="364">
        <v>0</v>
      </c>
      <c r="H22" s="261">
        <v>9253.4053099999983</v>
      </c>
      <c r="I22" s="261">
        <v>85.476760000000013</v>
      </c>
      <c r="J22" s="261">
        <v>45.953309999999995</v>
      </c>
      <c r="K22" s="261">
        <v>39.523450000000004</v>
      </c>
      <c r="L22" s="261">
        <v>272.71733</v>
      </c>
      <c r="M22" s="261">
        <v>272.71733</v>
      </c>
      <c r="N22" s="364">
        <v>0</v>
      </c>
      <c r="O22" s="364">
        <v>0</v>
      </c>
      <c r="P22" s="260">
        <v>291268.05123000004</v>
      </c>
      <c r="Q22" s="263">
        <v>4857.7908099999995</v>
      </c>
    </row>
    <row r="23" spans="2:17" x14ac:dyDescent="0.3">
      <c r="B23" s="148" t="s">
        <v>397</v>
      </c>
      <c r="C23" s="288">
        <v>6156.2856500000007</v>
      </c>
      <c r="D23" s="299">
        <v>6156.2856500000007</v>
      </c>
      <c r="E23" s="252">
        <v>0</v>
      </c>
      <c r="F23" s="252">
        <v>0</v>
      </c>
      <c r="G23" s="252">
        <v>0</v>
      </c>
      <c r="H23" s="252">
        <v>0</v>
      </c>
      <c r="I23" s="252">
        <v>0</v>
      </c>
      <c r="J23" s="252">
        <v>0</v>
      </c>
      <c r="K23" s="252">
        <v>0</v>
      </c>
      <c r="L23" s="252">
        <v>0</v>
      </c>
      <c r="M23" s="252">
        <v>0</v>
      </c>
      <c r="N23" s="252">
        <v>0</v>
      </c>
      <c r="O23" s="252">
        <v>0</v>
      </c>
      <c r="P23" s="322">
        <v>0</v>
      </c>
      <c r="Q23" s="255">
        <v>0</v>
      </c>
    </row>
    <row r="24" spans="2:17" x14ac:dyDescent="0.3">
      <c r="B24" s="148" t="s">
        <v>398</v>
      </c>
      <c r="C24" s="288">
        <v>510.53300000000002</v>
      </c>
      <c r="D24" s="299">
        <v>510.53300000000002</v>
      </c>
      <c r="E24" s="252">
        <v>0</v>
      </c>
      <c r="F24" s="252">
        <v>0</v>
      </c>
      <c r="G24" s="252">
        <v>0</v>
      </c>
      <c r="H24" s="252">
        <v>0</v>
      </c>
      <c r="I24" s="252">
        <v>0</v>
      </c>
      <c r="J24" s="252">
        <v>0</v>
      </c>
      <c r="K24" s="252">
        <v>0</v>
      </c>
      <c r="L24" s="252">
        <v>0</v>
      </c>
      <c r="M24" s="252">
        <v>0</v>
      </c>
      <c r="N24" s="252">
        <v>0</v>
      </c>
      <c r="O24" s="252">
        <v>0</v>
      </c>
      <c r="P24" s="322">
        <v>0</v>
      </c>
      <c r="Q24" s="255">
        <v>0</v>
      </c>
    </row>
    <row r="25" spans="2:17" x14ac:dyDescent="0.3">
      <c r="B25" s="148" t="s">
        <v>399</v>
      </c>
      <c r="C25" s="288">
        <v>2500.0002799999997</v>
      </c>
      <c r="D25" s="299">
        <v>2500.0002799999997</v>
      </c>
      <c r="E25" s="252">
        <v>0</v>
      </c>
      <c r="F25" s="252">
        <v>0</v>
      </c>
      <c r="G25" s="252">
        <v>0</v>
      </c>
      <c r="H25" s="252">
        <v>0</v>
      </c>
      <c r="I25" s="252">
        <v>0</v>
      </c>
      <c r="J25" s="252">
        <v>0</v>
      </c>
      <c r="K25" s="252">
        <v>0</v>
      </c>
      <c r="L25" s="252">
        <v>0</v>
      </c>
      <c r="M25" s="252">
        <v>0</v>
      </c>
      <c r="N25" s="252">
        <v>0</v>
      </c>
      <c r="O25" s="252">
        <v>0</v>
      </c>
      <c r="P25" s="322">
        <v>0</v>
      </c>
      <c r="Q25" s="255">
        <v>0</v>
      </c>
    </row>
    <row r="26" spans="2:17" x14ac:dyDescent="0.3">
      <c r="B26" s="148" t="s">
        <v>400</v>
      </c>
      <c r="C26" s="288">
        <v>349992.85453999997</v>
      </c>
      <c r="D26" s="299">
        <v>322223.95309999998</v>
      </c>
      <c r="E26" s="127">
        <v>27768.901439999998</v>
      </c>
      <c r="F26" s="127">
        <v>3269.4123999999997</v>
      </c>
      <c r="G26" s="252">
        <v>0</v>
      </c>
      <c r="H26" s="127">
        <v>3269.4123999999997</v>
      </c>
      <c r="I26" s="127">
        <v>9.6410800000000005</v>
      </c>
      <c r="J26" s="127">
        <v>2.0992100000000002</v>
      </c>
      <c r="K26" s="127">
        <v>7.5418700000000003</v>
      </c>
      <c r="L26" s="127">
        <v>193.52322000000001</v>
      </c>
      <c r="M26" s="127">
        <v>193.52322000000001</v>
      </c>
      <c r="N26" s="252">
        <v>0</v>
      </c>
      <c r="O26" s="252">
        <v>0</v>
      </c>
      <c r="P26" s="251">
        <v>67408.040510000006</v>
      </c>
      <c r="Q26" s="254">
        <v>3015.6937199999998</v>
      </c>
    </row>
    <row r="27" spans="2:17" x14ac:dyDescent="0.3">
      <c r="B27" s="148" t="s">
        <v>401</v>
      </c>
      <c r="C27" s="288">
        <v>190999.61294000002</v>
      </c>
      <c r="D27" s="299">
        <v>162310.20657000001</v>
      </c>
      <c r="E27" s="127">
        <v>28689.406370000001</v>
      </c>
      <c r="F27" s="127">
        <v>5804.1943199999996</v>
      </c>
      <c r="G27" s="252">
        <v>0</v>
      </c>
      <c r="H27" s="127">
        <v>5804.1943199999996</v>
      </c>
      <c r="I27" s="127">
        <v>33.125639999999997</v>
      </c>
      <c r="J27" s="127">
        <v>5.9702399999999995</v>
      </c>
      <c r="K27" s="127">
        <v>27.1554</v>
      </c>
      <c r="L27" s="127">
        <v>70.728429999999989</v>
      </c>
      <c r="M27" s="127">
        <v>70.728429999999989</v>
      </c>
      <c r="N27" s="252">
        <v>0</v>
      </c>
      <c r="O27" s="252">
        <v>0</v>
      </c>
      <c r="P27" s="251">
        <v>79410.173609999998</v>
      </c>
      <c r="Q27" s="254">
        <v>1727.19478</v>
      </c>
    </row>
    <row r="28" spans="2:17" x14ac:dyDescent="0.3">
      <c r="B28" s="147" t="s">
        <v>402</v>
      </c>
      <c r="C28" s="297">
        <v>695083.99413999997</v>
      </c>
      <c r="D28" s="298">
        <v>639956.97321000008</v>
      </c>
      <c r="E28" s="257">
        <v>55127.020929999999</v>
      </c>
      <c r="F28" s="257">
        <v>179.79858999999999</v>
      </c>
      <c r="G28" s="274">
        <v>0</v>
      </c>
      <c r="H28" s="257">
        <v>179.79858999999999</v>
      </c>
      <c r="I28" s="257">
        <v>42.710039999999999</v>
      </c>
      <c r="J28" s="257">
        <v>37.883859999999999</v>
      </c>
      <c r="K28" s="257">
        <v>4.8261799999999999</v>
      </c>
      <c r="L28" s="257">
        <v>8.4656800000000008</v>
      </c>
      <c r="M28" s="257">
        <v>8.4656800000000008</v>
      </c>
      <c r="N28" s="274">
        <v>0</v>
      </c>
      <c r="O28" s="274">
        <v>0</v>
      </c>
      <c r="P28" s="256">
        <v>144449.83711000002</v>
      </c>
      <c r="Q28" s="259">
        <v>114.90231</v>
      </c>
    </row>
    <row r="29" spans="2:17" x14ac:dyDescent="0.3">
      <c r="B29" s="149" t="s">
        <v>1</v>
      </c>
      <c r="C29" s="145">
        <v>11314006.828200001</v>
      </c>
      <c r="D29" s="146">
        <v>10261062.181850001</v>
      </c>
      <c r="E29" s="150">
        <v>1052944.6463500001</v>
      </c>
      <c r="F29" s="150">
        <v>196391.86635000003</v>
      </c>
      <c r="G29" s="150">
        <v>0</v>
      </c>
      <c r="H29" s="150">
        <v>196391.86635000003</v>
      </c>
      <c r="I29" s="150">
        <v>12510.689179999999</v>
      </c>
      <c r="J29" s="150">
        <v>4246.2622299999994</v>
      </c>
      <c r="K29" s="150">
        <v>8264.4269500000009</v>
      </c>
      <c r="L29" s="150">
        <v>51935.332010000006</v>
      </c>
      <c r="M29" s="150">
        <v>272.71733</v>
      </c>
      <c r="N29" s="150">
        <v>51662.614680000006</v>
      </c>
      <c r="O29" s="150">
        <v>2551.4340000000002</v>
      </c>
      <c r="P29" s="151">
        <v>7400511.4237299999</v>
      </c>
      <c r="Q29" s="152">
        <v>114003.00487</v>
      </c>
    </row>
  </sheetData>
  <mergeCells count="10">
    <mergeCell ref="B1:C1"/>
    <mergeCell ref="B3:Q3"/>
    <mergeCell ref="C5:H5"/>
    <mergeCell ref="I5:N5"/>
    <mergeCell ref="O5:O7"/>
    <mergeCell ref="P5:Q5"/>
    <mergeCell ref="C6:E6"/>
    <mergeCell ref="F6:H6"/>
    <mergeCell ref="I6:K6"/>
    <mergeCell ref="L6:N6"/>
  </mergeCells>
  <hyperlinks>
    <hyperlink ref="B1:C1" location="'Table of Contents'!A1" display="Go back to Table of Contents" xr:uid="{7A41F1F6-A9DE-4D1E-B7BE-21088DE9658C}"/>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05A44-58B4-4420-8216-FA8518DA02F0}">
  <sheetPr codeName="Sheet19">
    <tabColor theme="3"/>
  </sheetPr>
  <dimension ref="A1:D11"/>
  <sheetViews>
    <sheetView showGridLines="0" workbookViewId="0">
      <selection activeCell="C16" sqref="C16"/>
    </sheetView>
  </sheetViews>
  <sheetFormatPr defaultRowHeight="16.5" x14ac:dyDescent="0.3"/>
  <cols>
    <col min="1" max="1" width="2.88671875" customWidth="1"/>
    <col min="2" max="2" width="37.77734375" customWidth="1"/>
    <col min="3" max="3" width="19.109375" bestFit="1" customWidth="1"/>
    <col min="4" max="4" width="21.77734375" bestFit="1" customWidth="1"/>
  </cols>
  <sheetData>
    <row r="1" spans="1:4" x14ac:dyDescent="0.3">
      <c r="B1" s="427" t="s">
        <v>302</v>
      </c>
      <c r="C1" s="427"/>
      <c r="D1" s="343"/>
    </row>
    <row r="3" spans="1:4" ht="30" customHeight="1" x14ac:dyDescent="0.3">
      <c r="B3" s="396" t="s">
        <v>613</v>
      </c>
      <c r="C3" s="396"/>
      <c r="D3" s="396"/>
    </row>
    <row r="4" spans="1:4" x14ac:dyDescent="0.3">
      <c r="A4" s="20"/>
      <c r="B4" s="27"/>
      <c r="C4" s="27"/>
    </row>
    <row r="5" spans="1:4" x14ac:dyDescent="0.3">
      <c r="B5" s="29"/>
      <c r="C5" s="65" t="s">
        <v>424</v>
      </c>
      <c r="D5" s="140" t="s">
        <v>425</v>
      </c>
    </row>
    <row r="6" spans="1:4" x14ac:dyDescent="0.3">
      <c r="B6" s="137" t="s">
        <v>426</v>
      </c>
      <c r="C6" s="94" t="s">
        <v>117</v>
      </c>
      <c r="D6" s="94" t="s">
        <v>117</v>
      </c>
    </row>
    <row r="7" spans="1:4" x14ac:dyDescent="0.3">
      <c r="B7" s="142" t="s">
        <v>427</v>
      </c>
      <c r="C7" s="97" t="s">
        <v>117</v>
      </c>
      <c r="D7" s="97" t="s">
        <v>117</v>
      </c>
    </row>
    <row r="8" spans="1:4" x14ac:dyDescent="0.3">
      <c r="B8" s="92" t="s">
        <v>1</v>
      </c>
      <c r="C8" s="153" t="s">
        <v>117</v>
      </c>
      <c r="D8" s="153" t="s">
        <v>117</v>
      </c>
    </row>
    <row r="9" spans="1:4" x14ac:dyDescent="0.3">
      <c r="B9" s="51"/>
      <c r="C9" s="51"/>
      <c r="D9" s="51"/>
    </row>
    <row r="10" spans="1:4" x14ac:dyDescent="0.3">
      <c r="B10" s="51"/>
      <c r="C10" s="51"/>
      <c r="D10" s="51"/>
    </row>
    <row r="11" spans="1:4" x14ac:dyDescent="0.3">
      <c r="B11" s="51"/>
      <c r="C11" s="52"/>
      <c r="D11" s="52"/>
    </row>
  </sheetData>
  <mergeCells count="2">
    <mergeCell ref="B1:C1"/>
    <mergeCell ref="B3:D3"/>
  </mergeCells>
  <hyperlinks>
    <hyperlink ref="B1:C1" location="'Table of Contents'!A1" display="Go back to Table of Contents" xr:uid="{811C2F09-4304-4533-9DD9-B9E3AF51922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55B8E-9F0F-4DFB-9FCC-AF4DA40D74FD}">
  <sheetPr codeName="Sheet2">
    <tabColor theme="8" tint="0.79998168889431442"/>
  </sheetPr>
  <dimension ref="A1:B27"/>
  <sheetViews>
    <sheetView showGridLines="0" zoomScaleNormal="100" workbookViewId="0">
      <selection activeCell="A7" sqref="A7"/>
    </sheetView>
  </sheetViews>
  <sheetFormatPr defaultColWidth="0" defaultRowHeight="16.5" zeroHeight="1" x14ac:dyDescent="0.3"/>
  <cols>
    <col min="1" max="1" width="70.77734375" style="20" customWidth="1"/>
    <col min="2" max="2" width="0" style="19" hidden="1" customWidth="1"/>
    <col min="3" max="16384" width="8.77734375" style="19" hidden="1"/>
  </cols>
  <sheetData>
    <row r="1" spans="1:2" ht="24" x14ac:dyDescent="0.3">
      <c r="A1" s="23" t="s">
        <v>218</v>
      </c>
      <c r="B1" s="22"/>
    </row>
    <row r="2" spans="1:2" x14ac:dyDescent="0.3"/>
    <row r="3" spans="1:2" x14ac:dyDescent="0.3">
      <c r="A3" s="21" t="s">
        <v>218</v>
      </c>
    </row>
    <row r="4" spans="1:2" ht="7.15" customHeight="1" x14ac:dyDescent="0.3"/>
    <row r="5" spans="1:2" ht="75" x14ac:dyDescent="0.3">
      <c r="A5" s="352" t="s">
        <v>638</v>
      </c>
    </row>
    <row r="6" spans="1:2" x14ac:dyDescent="0.3"/>
    <row r="7" spans="1:2" x14ac:dyDescent="0.3"/>
    <row r="8" spans="1:2" x14ac:dyDescent="0.3"/>
    <row r="9" spans="1:2" x14ac:dyDescent="0.3"/>
    <row r="10" spans="1:2" x14ac:dyDescent="0.3"/>
    <row r="11" spans="1:2" x14ac:dyDescent="0.3"/>
    <row r="12" spans="1:2" x14ac:dyDescent="0.3"/>
    <row r="13" spans="1:2" x14ac:dyDescent="0.3"/>
    <row r="14" spans="1:2" hidden="1" x14ac:dyDescent="0.3"/>
    <row r="15" spans="1:2" hidden="1" x14ac:dyDescent="0.3"/>
    <row r="16" spans="1:2"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02B6B-58D9-464F-9E7B-B987FAAA8627}">
  <sheetPr codeName="Sheet20">
    <tabColor theme="3"/>
  </sheetPr>
  <dimension ref="B1:G39"/>
  <sheetViews>
    <sheetView showGridLines="0" workbookViewId="0">
      <selection activeCell="D30" sqref="D30"/>
    </sheetView>
  </sheetViews>
  <sheetFormatPr defaultRowHeight="16.5" x14ac:dyDescent="0.3"/>
  <cols>
    <col min="1" max="1" width="2.88671875" customWidth="1"/>
    <col min="3" max="3" width="45.5546875" customWidth="1"/>
    <col min="4" max="4" width="31.6640625" bestFit="1" customWidth="1"/>
    <col min="5" max="5" width="26.109375" bestFit="1" customWidth="1"/>
    <col min="6" max="6" width="30.33203125" customWidth="1"/>
    <col min="7" max="7" width="23.77734375" bestFit="1" customWidth="1"/>
  </cols>
  <sheetData>
    <row r="1" spans="2:7" x14ac:dyDescent="0.3">
      <c r="B1" s="430" t="s">
        <v>302</v>
      </c>
      <c r="C1" s="430"/>
      <c r="D1" s="315"/>
      <c r="E1" s="315"/>
      <c r="F1" s="315"/>
      <c r="G1" s="315"/>
    </row>
    <row r="2" spans="2:7" x14ac:dyDescent="0.3">
      <c r="B2" s="16"/>
    </row>
    <row r="3" spans="2:7" ht="30" customHeight="1" x14ac:dyDescent="0.3">
      <c r="B3" s="396" t="s">
        <v>605</v>
      </c>
      <c r="C3" s="396"/>
      <c r="D3" s="396"/>
      <c r="E3" s="396"/>
      <c r="F3" s="396"/>
      <c r="G3" s="396"/>
    </row>
    <row r="5" spans="2:7" x14ac:dyDescent="0.3">
      <c r="B5" s="156"/>
      <c r="C5" s="157"/>
      <c r="D5" s="158" t="s">
        <v>428</v>
      </c>
      <c r="E5" s="158" t="s">
        <v>429</v>
      </c>
      <c r="F5" s="158" t="s">
        <v>430</v>
      </c>
      <c r="G5" s="159" t="s">
        <v>431</v>
      </c>
    </row>
    <row r="6" spans="2:7" x14ac:dyDescent="0.3">
      <c r="B6" s="26"/>
      <c r="C6" s="160"/>
      <c r="D6" s="161" t="s">
        <v>358</v>
      </c>
      <c r="E6" s="162" t="s">
        <v>360</v>
      </c>
      <c r="F6" s="162" t="s">
        <v>437</v>
      </c>
      <c r="G6" s="162" t="s">
        <v>438</v>
      </c>
    </row>
    <row r="7" spans="2:7" x14ac:dyDescent="0.3">
      <c r="B7" s="377">
        <v>10</v>
      </c>
      <c r="C7" s="339" t="s">
        <v>432</v>
      </c>
      <c r="D7" s="375">
        <v>2467827.0276100002</v>
      </c>
      <c r="E7" s="386"/>
      <c r="F7" s="376">
        <v>12668415.504139999</v>
      </c>
      <c r="G7" s="387"/>
    </row>
    <row r="8" spans="2:7" x14ac:dyDescent="0.3">
      <c r="B8" s="381">
        <v>20</v>
      </c>
      <c r="C8" s="333" t="s">
        <v>433</v>
      </c>
      <c r="D8" s="335">
        <v>14646.979240000001</v>
      </c>
      <c r="E8" s="386"/>
      <c r="F8" s="337">
        <v>2213121.9077600003</v>
      </c>
      <c r="G8" s="388"/>
    </row>
    <row r="9" spans="2:7" x14ac:dyDescent="0.3">
      <c r="B9" s="381">
        <v>30</v>
      </c>
      <c r="C9" s="334" t="s">
        <v>434</v>
      </c>
      <c r="D9" s="336">
        <v>0</v>
      </c>
      <c r="E9" s="336">
        <v>0</v>
      </c>
      <c r="F9" s="337">
        <v>103106.4133</v>
      </c>
      <c r="G9" s="338">
        <v>103106.4133</v>
      </c>
    </row>
    <row r="10" spans="2:7" x14ac:dyDescent="0.3">
      <c r="B10" s="381">
        <v>40</v>
      </c>
      <c r="C10" s="334" t="s">
        <v>403</v>
      </c>
      <c r="D10" s="335">
        <v>664918.22129000002</v>
      </c>
      <c r="E10" s="337">
        <v>668829.05911999999</v>
      </c>
      <c r="F10" s="337">
        <v>2623142.67362</v>
      </c>
      <c r="G10" s="338">
        <v>2640715.3441699999</v>
      </c>
    </row>
    <row r="11" spans="2:7" x14ac:dyDescent="0.3">
      <c r="B11" s="381">
        <v>100</v>
      </c>
      <c r="C11" s="334" t="s">
        <v>435</v>
      </c>
      <c r="D11" s="335">
        <v>1788261.82708</v>
      </c>
      <c r="E11" s="386"/>
      <c r="F11" s="337">
        <v>6689436.6545000002</v>
      </c>
      <c r="G11" s="388"/>
    </row>
    <row r="12" spans="2:7" x14ac:dyDescent="0.3">
      <c r="B12" s="381">
        <v>120</v>
      </c>
      <c r="C12" s="334" t="s">
        <v>436</v>
      </c>
      <c r="D12" s="336">
        <v>0</v>
      </c>
      <c r="E12" s="386"/>
      <c r="F12" s="337">
        <v>1039607.85496</v>
      </c>
      <c r="G12" s="388"/>
    </row>
    <row r="16" spans="2:7" ht="30" customHeight="1" x14ac:dyDescent="0.3">
      <c r="B16" s="396" t="s">
        <v>606</v>
      </c>
      <c r="C16" s="396"/>
      <c r="D16" s="396"/>
      <c r="E16" s="396"/>
    </row>
    <row r="18" spans="2:5" ht="38.25" x14ac:dyDescent="0.3">
      <c r="B18" s="156"/>
      <c r="C18" s="163"/>
      <c r="D18" s="164" t="s">
        <v>439</v>
      </c>
      <c r="E18" s="164" t="s">
        <v>440</v>
      </c>
    </row>
    <row r="19" spans="2:5" x14ac:dyDescent="0.3">
      <c r="B19" s="26"/>
      <c r="C19" s="160"/>
      <c r="D19" s="161" t="s">
        <v>358</v>
      </c>
      <c r="E19" s="162" t="s">
        <v>360</v>
      </c>
    </row>
    <row r="20" spans="2:5" x14ac:dyDescent="0.3">
      <c r="B20" s="243">
        <v>130</v>
      </c>
      <c r="C20" s="339" t="s">
        <v>441</v>
      </c>
      <c r="D20" s="336">
        <v>0</v>
      </c>
      <c r="E20" s="340">
        <v>0</v>
      </c>
    </row>
    <row r="21" spans="2:5" x14ac:dyDescent="0.3">
      <c r="B21" s="382">
        <v>150</v>
      </c>
      <c r="C21" s="333" t="s">
        <v>434</v>
      </c>
      <c r="D21" s="341">
        <v>0</v>
      </c>
      <c r="E21" s="342">
        <v>0</v>
      </c>
    </row>
    <row r="22" spans="2:5" x14ac:dyDescent="0.3">
      <c r="B22" s="382">
        <v>160</v>
      </c>
      <c r="C22" s="334" t="s">
        <v>403</v>
      </c>
      <c r="D22" s="341">
        <v>0</v>
      </c>
      <c r="E22" s="342">
        <v>0</v>
      </c>
    </row>
    <row r="23" spans="2:5" x14ac:dyDescent="0.3">
      <c r="B23" s="382">
        <v>230</v>
      </c>
      <c r="C23" s="334" t="s">
        <v>442</v>
      </c>
      <c r="D23" s="341">
        <v>0</v>
      </c>
      <c r="E23" s="342">
        <v>0</v>
      </c>
    </row>
    <row r="24" spans="2:5" x14ac:dyDescent="0.3">
      <c r="B24" s="382">
        <v>240</v>
      </c>
      <c r="C24" s="334" t="s">
        <v>443</v>
      </c>
      <c r="D24" s="341">
        <v>0</v>
      </c>
      <c r="E24" s="342">
        <v>0</v>
      </c>
    </row>
    <row r="28" spans="2:5" ht="30" customHeight="1" x14ac:dyDescent="0.3">
      <c r="B28" s="396" t="s">
        <v>607</v>
      </c>
      <c r="C28" s="396"/>
      <c r="D28" s="396"/>
      <c r="E28" s="396"/>
    </row>
    <row r="30" spans="2:5" ht="38.25" x14ac:dyDescent="0.3">
      <c r="B30" s="26"/>
      <c r="C30" s="60"/>
      <c r="D30" s="164" t="s">
        <v>444</v>
      </c>
      <c r="E30" s="122" t="s">
        <v>445</v>
      </c>
    </row>
    <row r="31" spans="2:5" x14ac:dyDescent="0.3">
      <c r="B31" s="26"/>
      <c r="C31" s="48"/>
      <c r="D31" s="154" t="s">
        <v>358</v>
      </c>
      <c r="E31" s="154" t="s">
        <v>359</v>
      </c>
    </row>
    <row r="32" spans="2:5" x14ac:dyDescent="0.3">
      <c r="B32" s="383" t="s">
        <v>358</v>
      </c>
      <c r="C32" s="393" t="s">
        <v>446</v>
      </c>
      <c r="D32" s="155">
        <v>2100607.5795</v>
      </c>
      <c r="E32" s="165">
        <v>2301525.3732500002</v>
      </c>
    </row>
    <row r="36" spans="2:5" ht="30" customHeight="1" x14ac:dyDescent="0.3">
      <c r="B36" s="428" t="s">
        <v>249</v>
      </c>
      <c r="C36" s="428"/>
      <c r="D36" s="428"/>
      <c r="E36" s="428"/>
    </row>
    <row r="37" spans="2:5" ht="16.899999999999999" customHeight="1" x14ac:dyDescent="0.3">
      <c r="B37" s="429" t="s">
        <v>596</v>
      </c>
      <c r="C37" s="429"/>
      <c r="D37" s="429"/>
      <c r="E37" s="429"/>
    </row>
    <row r="38" spans="2:5" x14ac:dyDescent="0.3">
      <c r="B38" s="429"/>
      <c r="C38" s="429"/>
      <c r="D38" s="429"/>
      <c r="E38" s="429"/>
    </row>
    <row r="39" spans="2:5" ht="7.9" customHeight="1" x14ac:dyDescent="0.3">
      <c r="B39" s="429"/>
      <c r="C39" s="429"/>
      <c r="D39" s="429"/>
      <c r="E39" s="429"/>
    </row>
  </sheetData>
  <mergeCells count="6">
    <mergeCell ref="B28:E28"/>
    <mergeCell ref="B36:E36"/>
    <mergeCell ref="B37:E39"/>
    <mergeCell ref="B1:C1"/>
    <mergeCell ref="B3:G3"/>
    <mergeCell ref="B16:E16"/>
  </mergeCells>
  <hyperlinks>
    <hyperlink ref="B1:C1" location="'Table of Contents'!A1" display="Go back to Table of Contents" xr:uid="{5FCEE234-23F3-4B26-8DCD-7E0D3634E4AC}"/>
  </hyperlinks>
  <pageMargins left="0.7" right="0.7" top="0.75" bottom="0.75" header="0.3" footer="0.3"/>
  <pageSetup orientation="portrait" r:id="rId1"/>
  <ignoredErrors>
    <ignoredError sqref="D31:E31"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D565C-F334-4FDD-9C4F-D2C80700507B}">
  <sheetPr codeName="Sheet21">
    <tabColor theme="3"/>
  </sheetPr>
  <dimension ref="B1:F18"/>
  <sheetViews>
    <sheetView showGridLines="0" workbookViewId="0"/>
  </sheetViews>
  <sheetFormatPr defaultRowHeight="16.5" x14ac:dyDescent="0.3"/>
  <cols>
    <col min="1" max="1" width="2.88671875" customWidth="1"/>
    <col min="2" max="2" width="30" customWidth="1"/>
    <col min="3" max="8" width="11.6640625" customWidth="1"/>
  </cols>
  <sheetData>
    <row r="1" spans="2:6" x14ac:dyDescent="0.3">
      <c r="B1" s="330" t="s">
        <v>302</v>
      </c>
      <c r="C1" s="25"/>
      <c r="D1" s="315"/>
      <c r="E1" s="315"/>
      <c r="F1" s="315"/>
    </row>
    <row r="2" spans="2:6" x14ac:dyDescent="0.3">
      <c r="B2" s="18"/>
      <c r="C2" s="5"/>
    </row>
    <row r="3" spans="2:6" ht="30" customHeight="1" x14ac:dyDescent="0.3">
      <c r="B3" s="431" t="s">
        <v>614</v>
      </c>
      <c r="C3" s="431"/>
      <c r="D3" s="431"/>
      <c r="E3" s="431"/>
      <c r="F3" s="431"/>
    </row>
    <row r="5" spans="2:6" x14ac:dyDescent="0.3">
      <c r="B5" s="29"/>
      <c r="C5" s="432">
        <v>44196</v>
      </c>
      <c r="D5" s="432"/>
      <c r="E5" s="413">
        <v>43830</v>
      </c>
      <c r="F5" s="413"/>
    </row>
    <row r="6" spans="2:6" x14ac:dyDescent="0.3">
      <c r="B6" s="29"/>
      <c r="C6" s="169" t="s">
        <v>303</v>
      </c>
      <c r="D6" s="169" t="s">
        <v>304</v>
      </c>
      <c r="E6" s="170" t="s">
        <v>447</v>
      </c>
      <c r="F6" s="170" t="s">
        <v>304</v>
      </c>
    </row>
    <row r="7" spans="2:6" x14ac:dyDescent="0.3">
      <c r="B7" s="167" t="s">
        <v>1</v>
      </c>
      <c r="C7" s="300">
        <v>10061910.19984</v>
      </c>
      <c r="D7" s="301">
        <v>8515738.6507799998</v>
      </c>
      <c r="E7" s="244">
        <v>7481777</v>
      </c>
      <c r="F7" s="302">
        <v>6569912</v>
      </c>
    </row>
    <row r="8" spans="2:6" x14ac:dyDescent="0.3">
      <c r="B8" s="166">
        <v>0</v>
      </c>
      <c r="C8" s="303">
        <v>3563327.58739</v>
      </c>
      <c r="D8" s="304">
        <v>3630538.6588000003</v>
      </c>
      <c r="E8" s="305">
        <v>2145214</v>
      </c>
      <c r="F8" s="306">
        <v>2614186</v>
      </c>
    </row>
    <row r="9" spans="2:6" x14ac:dyDescent="0.3">
      <c r="B9" s="166">
        <v>0.02</v>
      </c>
      <c r="C9" s="303">
        <v>287006.33993999998</v>
      </c>
      <c r="D9" s="304">
        <v>287006.26938000001</v>
      </c>
      <c r="E9" s="305">
        <v>317228</v>
      </c>
      <c r="F9" s="306">
        <v>293474</v>
      </c>
    </row>
    <row r="10" spans="2:6" x14ac:dyDescent="0.3">
      <c r="B10" s="166">
        <v>0.1</v>
      </c>
      <c r="C10" s="303">
        <v>677044.04894000001</v>
      </c>
      <c r="D10" s="304">
        <v>676902.08394000004</v>
      </c>
      <c r="E10" s="305">
        <v>590720</v>
      </c>
      <c r="F10" s="306">
        <v>590504</v>
      </c>
    </row>
    <row r="11" spans="2:6" x14ac:dyDescent="0.3">
      <c r="B11" s="166">
        <v>0.2</v>
      </c>
      <c r="C11" s="303">
        <v>844413.21965999994</v>
      </c>
      <c r="D11" s="304">
        <v>790437.34227000002</v>
      </c>
      <c r="E11" s="305">
        <v>1386766</v>
      </c>
      <c r="F11" s="306">
        <v>951321</v>
      </c>
    </row>
    <row r="12" spans="2:6" x14ac:dyDescent="0.3">
      <c r="B12" s="166">
        <v>0.35</v>
      </c>
      <c r="C12" s="303">
        <v>703401.71417999989</v>
      </c>
      <c r="D12" s="304">
        <v>691004.77023999998</v>
      </c>
      <c r="E12" s="305">
        <v>584101</v>
      </c>
      <c r="F12" s="306">
        <v>583698</v>
      </c>
    </row>
    <row r="13" spans="2:6" x14ac:dyDescent="0.3">
      <c r="B13" s="166">
        <v>0.5</v>
      </c>
      <c r="C13" s="303">
        <v>318916.69975999999</v>
      </c>
      <c r="D13" s="304">
        <v>300645.41820000001</v>
      </c>
      <c r="E13" s="305">
        <v>213794</v>
      </c>
      <c r="F13" s="306">
        <v>173802</v>
      </c>
    </row>
    <row r="14" spans="2:6" x14ac:dyDescent="0.3">
      <c r="B14" s="166">
        <v>0.75</v>
      </c>
      <c r="C14" s="303">
        <v>1702776.7384200001</v>
      </c>
      <c r="D14" s="304">
        <v>686966.65960000001</v>
      </c>
      <c r="E14" s="305">
        <v>551878</v>
      </c>
      <c r="F14" s="306">
        <v>176317</v>
      </c>
    </row>
    <row r="15" spans="2:6" x14ac:dyDescent="0.3">
      <c r="B15" s="166">
        <v>1</v>
      </c>
      <c r="C15" s="303">
        <v>1811474.8189300001</v>
      </c>
      <c r="D15" s="304">
        <v>1338867.7415400001</v>
      </c>
      <c r="E15" s="305">
        <v>1614856</v>
      </c>
      <c r="F15" s="306">
        <v>1113033</v>
      </c>
    </row>
    <row r="16" spans="2:6" x14ac:dyDescent="0.3">
      <c r="B16" s="166">
        <v>1.5</v>
      </c>
      <c r="C16" s="303">
        <v>135129.70149000001</v>
      </c>
      <c r="D16" s="304">
        <v>94950.375680000012</v>
      </c>
      <c r="E16" s="305">
        <v>61125</v>
      </c>
      <c r="F16" s="306">
        <v>57482</v>
      </c>
    </row>
    <row r="17" spans="2:6" x14ac:dyDescent="0.3">
      <c r="B17" s="166">
        <v>2.5</v>
      </c>
      <c r="C17" s="303">
        <v>18419.331129999999</v>
      </c>
      <c r="D17" s="304">
        <v>18419.331129999999</v>
      </c>
      <c r="E17" s="305">
        <v>16094</v>
      </c>
      <c r="F17" s="306">
        <v>16094</v>
      </c>
    </row>
    <row r="18" spans="2:6" x14ac:dyDescent="0.3">
      <c r="C18" s="168"/>
    </row>
  </sheetData>
  <mergeCells count="3">
    <mergeCell ref="B3:F3"/>
    <mergeCell ref="C5:D5"/>
    <mergeCell ref="E5:F5"/>
  </mergeCells>
  <hyperlinks>
    <hyperlink ref="B1" location="'Table of Contents'!A1" display="GO BACK TO TABLE OF CONTENTS" xr:uid="{8F6B1204-351D-415C-A5D5-11A671870D48}"/>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0C758-EBE6-4E20-8DD5-5ACBCE2CFF3B}">
  <sheetPr codeName="Sheet22">
    <tabColor theme="3"/>
  </sheetPr>
  <dimension ref="A1:C12"/>
  <sheetViews>
    <sheetView showGridLines="0" workbookViewId="0">
      <selection activeCell="B6" sqref="B6"/>
    </sheetView>
  </sheetViews>
  <sheetFormatPr defaultRowHeight="16.5" x14ac:dyDescent="0.3"/>
  <cols>
    <col min="1" max="1" width="2.88671875" customWidth="1"/>
    <col min="2" max="2" width="23.44140625" customWidth="1"/>
    <col min="3" max="3" width="31.77734375" customWidth="1"/>
  </cols>
  <sheetData>
    <row r="1" spans="1:3" x14ac:dyDescent="0.3">
      <c r="B1" s="404" t="s">
        <v>302</v>
      </c>
      <c r="C1" s="404"/>
    </row>
    <row r="3" spans="1:3" ht="30" customHeight="1" x14ac:dyDescent="0.3">
      <c r="B3" s="396" t="s">
        <v>615</v>
      </c>
      <c r="C3" s="396"/>
    </row>
    <row r="4" spans="1:3" x14ac:dyDescent="0.3">
      <c r="A4" s="20"/>
      <c r="B4" s="27"/>
      <c r="C4" s="27"/>
    </row>
    <row r="5" spans="1:3" x14ac:dyDescent="0.3">
      <c r="B5" s="29" t="s">
        <v>448</v>
      </c>
      <c r="C5" s="65" t="s">
        <v>333</v>
      </c>
    </row>
    <row r="6" spans="1:3" x14ac:dyDescent="0.3">
      <c r="B6" s="394" t="s">
        <v>449</v>
      </c>
      <c r="C6" s="306">
        <v>19263.590648883001</v>
      </c>
    </row>
    <row r="7" spans="1:3" x14ac:dyDescent="0.3">
      <c r="B7" s="137" t="s">
        <v>450</v>
      </c>
      <c r="C7" s="306">
        <v>0</v>
      </c>
    </row>
    <row r="8" spans="1:3" x14ac:dyDescent="0.3">
      <c r="B8" s="137" t="s">
        <v>451</v>
      </c>
      <c r="C8" s="306">
        <v>37.049999999999997</v>
      </c>
    </row>
    <row r="9" spans="1:3" x14ac:dyDescent="0.3">
      <c r="B9" s="137" t="s">
        <v>452</v>
      </c>
      <c r="C9" s="306">
        <v>15.505000000000001</v>
      </c>
    </row>
    <row r="10" spans="1:3" x14ac:dyDescent="0.3">
      <c r="B10" s="142" t="s">
        <v>453</v>
      </c>
      <c r="C10" s="307">
        <v>0</v>
      </c>
    </row>
    <row r="11" spans="1:3" x14ac:dyDescent="0.3">
      <c r="B11" s="171" t="s">
        <v>1</v>
      </c>
      <c r="C11" s="281">
        <v>19316.145648883001</v>
      </c>
    </row>
    <row r="12" spans="1:3" x14ac:dyDescent="0.3">
      <c r="C12" s="20"/>
    </row>
  </sheetData>
  <mergeCells count="2">
    <mergeCell ref="B1:C1"/>
    <mergeCell ref="B3:C3"/>
  </mergeCells>
  <hyperlinks>
    <hyperlink ref="B1:C1" location="'Table of Contents'!A1" display="Go back to Table of Contents" xr:uid="{B7C73724-1EAA-42F5-BC8A-55CE4BDE55B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48116-0EAF-4D0A-8D5E-0C9995B515FA}">
  <sheetPr codeName="Sheet23">
    <tabColor theme="3"/>
  </sheetPr>
  <dimension ref="A1:E19"/>
  <sheetViews>
    <sheetView showGridLines="0" workbookViewId="0">
      <selection activeCell="E15" sqref="E15"/>
    </sheetView>
  </sheetViews>
  <sheetFormatPr defaultRowHeight="16.5" x14ac:dyDescent="0.3"/>
  <cols>
    <col min="1" max="1" width="2.88671875" customWidth="1"/>
    <col min="2" max="2" width="43.33203125" customWidth="1"/>
    <col min="3" max="5" width="20.6640625" customWidth="1"/>
  </cols>
  <sheetData>
    <row r="1" spans="1:5" x14ac:dyDescent="0.3">
      <c r="B1" s="427" t="s">
        <v>302</v>
      </c>
      <c r="C1" s="427"/>
      <c r="D1" s="332"/>
      <c r="E1" s="332"/>
    </row>
    <row r="3" spans="1:5" ht="30" customHeight="1" x14ac:dyDescent="0.3">
      <c r="B3" s="396" t="s">
        <v>616</v>
      </c>
      <c r="C3" s="396"/>
      <c r="D3" s="396"/>
      <c r="E3" s="396"/>
    </row>
    <row r="4" spans="1:5" x14ac:dyDescent="0.3">
      <c r="A4" s="20"/>
      <c r="B4" s="27"/>
      <c r="C4" s="27"/>
    </row>
    <row r="5" spans="1:5" ht="51" x14ac:dyDescent="0.3">
      <c r="B5" s="29" t="s">
        <v>455</v>
      </c>
      <c r="C5" s="308" t="s">
        <v>456</v>
      </c>
      <c r="D5" s="308" t="s">
        <v>457</v>
      </c>
      <c r="E5" s="65" t="s">
        <v>454</v>
      </c>
    </row>
    <row r="6" spans="1:5" x14ac:dyDescent="0.3">
      <c r="B6" s="137" t="s">
        <v>580</v>
      </c>
      <c r="C6" s="251">
        <v>115904.35854999999</v>
      </c>
      <c r="D6" s="127">
        <v>115904.35854999999</v>
      </c>
      <c r="E6" s="94" t="s">
        <v>123</v>
      </c>
    </row>
    <row r="7" spans="1:5" x14ac:dyDescent="0.3">
      <c r="B7" s="137" t="s">
        <v>597</v>
      </c>
      <c r="C7" s="251">
        <v>26422.346800000007</v>
      </c>
      <c r="D7" s="127">
        <v>26422.346800000007</v>
      </c>
      <c r="E7" s="94" t="s">
        <v>123</v>
      </c>
    </row>
    <row r="8" spans="1:5" x14ac:dyDescent="0.3">
      <c r="B8" s="137" t="s">
        <v>598</v>
      </c>
      <c r="C8" s="251">
        <v>14431.266</v>
      </c>
      <c r="D8" s="127">
        <v>14431.266</v>
      </c>
      <c r="E8" s="94" t="s">
        <v>123</v>
      </c>
    </row>
    <row r="9" spans="1:5" x14ac:dyDescent="0.3">
      <c r="B9" s="137" t="s">
        <v>599</v>
      </c>
      <c r="C9" s="251">
        <v>72201.656000000003</v>
      </c>
      <c r="D9" s="127">
        <v>98167.143611764288</v>
      </c>
      <c r="E9" s="94" t="s">
        <v>123</v>
      </c>
    </row>
    <row r="13" spans="1:5" ht="30.6" customHeight="1" x14ac:dyDescent="0.3">
      <c r="B13" s="396" t="s">
        <v>618</v>
      </c>
      <c r="C13" s="396"/>
    </row>
    <row r="14" spans="1:5" x14ac:dyDescent="0.3">
      <c r="B14" s="27"/>
      <c r="C14" s="27"/>
    </row>
    <row r="15" spans="1:5" x14ac:dyDescent="0.3">
      <c r="B15" s="29" t="s">
        <v>455</v>
      </c>
      <c r="C15" s="65" t="s">
        <v>617</v>
      </c>
      <c r="D15" s="53"/>
      <c r="E15" s="53"/>
    </row>
    <row r="16" spans="1:5" x14ac:dyDescent="0.3">
      <c r="B16" s="137" t="s">
        <v>458</v>
      </c>
      <c r="C16" s="293">
        <v>115904.35854999999</v>
      </c>
      <c r="D16" s="61"/>
      <c r="E16" s="61"/>
    </row>
    <row r="17" spans="2:5" x14ac:dyDescent="0.3">
      <c r="B17" s="137" t="s">
        <v>459</v>
      </c>
      <c r="C17" s="293">
        <v>2412.8009999999999</v>
      </c>
      <c r="D17" s="62"/>
      <c r="E17" s="62"/>
    </row>
    <row r="18" spans="2:5" x14ac:dyDescent="0.3">
      <c r="B18" s="137" t="s">
        <v>460</v>
      </c>
      <c r="C18" s="293">
        <v>110642.4678</v>
      </c>
      <c r="D18" s="51"/>
      <c r="E18" s="51"/>
    </row>
    <row r="19" spans="2:5" x14ac:dyDescent="0.3">
      <c r="B19" s="51"/>
      <c r="C19" s="51"/>
      <c r="D19" s="51"/>
      <c r="E19" s="51"/>
    </row>
  </sheetData>
  <mergeCells count="3">
    <mergeCell ref="B1:C1"/>
    <mergeCell ref="B13:C13"/>
    <mergeCell ref="B3:E3"/>
  </mergeCells>
  <hyperlinks>
    <hyperlink ref="B1:C1" location="'Table of Contents'!A1" display="Go back to Table of Contents" xr:uid="{CE76B9CF-B027-43D8-99FD-DEB29612F09A}"/>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8EEDC-F736-4878-87EA-A8685C82B5D1}">
  <sheetPr codeName="Sheet24">
    <tabColor theme="3"/>
  </sheetPr>
  <dimension ref="A1:D15"/>
  <sheetViews>
    <sheetView showGridLines="0" workbookViewId="0"/>
  </sheetViews>
  <sheetFormatPr defaultRowHeight="16.5" x14ac:dyDescent="0.3"/>
  <cols>
    <col min="1" max="1" width="2.88671875" customWidth="1"/>
    <col min="2" max="2" width="13.6640625" customWidth="1"/>
    <col min="3" max="3" width="91.21875" customWidth="1"/>
    <col min="4" max="4" width="11.33203125" customWidth="1"/>
  </cols>
  <sheetData>
    <row r="1" spans="1:4" x14ac:dyDescent="0.3">
      <c r="B1" s="404" t="s">
        <v>302</v>
      </c>
      <c r="C1" s="404"/>
      <c r="D1" s="315"/>
    </row>
    <row r="3" spans="1:4" ht="30" customHeight="1" x14ac:dyDescent="0.3">
      <c r="B3" s="396" t="s">
        <v>619</v>
      </c>
      <c r="C3" s="396"/>
      <c r="D3" s="396"/>
    </row>
    <row r="4" spans="1:4" x14ac:dyDescent="0.3">
      <c r="A4" s="20"/>
      <c r="B4" s="27"/>
      <c r="C4" s="27"/>
    </row>
    <row r="5" spans="1:4" ht="25.5" x14ac:dyDescent="0.3">
      <c r="B5" s="29" t="s">
        <v>455</v>
      </c>
      <c r="C5" s="29" t="s">
        <v>254</v>
      </c>
      <c r="D5" s="65" t="s">
        <v>461</v>
      </c>
    </row>
    <row r="6" spans="1:4" x14ac:dyDescent="0.3">
      <c r="B6" s="172">
        <v>1</v>
      </c>
      <c r="C6" s="76" t="s">
        <v>462</v>
      </c>
      <c r="D6" s="293">
        <v>15140563.652009999</v>
      </c>
    </row>
    <row r="7" spans="1:4" x14ac:dyDescent="0.3">
      <c r="B7" s="172">
        <v>2</v>
      </c>
      <c r="C7" s="76" t="s">
        <v>463</v>
      </c>
      <c r="D7" s="293">
        <v>-2163.2691599998298</v>
      </c>
    </row>
    <row r="8" spans="1:4" ht="25.5" x14ac:dyDescent="0.3">
      <c r="B8" s="172">
        <v>3</v>
      </c>
      <c r="C8" s="76" t="s">
        <v>464</v>
      </c>
      <c r="D8" s="293" t="s">
        <v>123</v>
      </c>
    </row>
    <row r="9" spans="1:4" x14ac:dyDescent="0.3">
      <c r="B9" s="172">
        <v>4</v>
      </c>
      <c r="C9" s="76" t="s">
        <v>465</v>
      </c>
      <c r="D9" s="293">
        <v>-119652.37899000003</v>
      </c>
    </row>
    <row r="10" spans="1:4" x14ac:dyDescent="0.3">
      <c r="B10" s="172">
        <v>5</v>
      </c>
      <c r="C10" s="76" t="s">
        <v>466</v>
      </c>
      <c r="D10" s="293" t="s">
        <v>123</v>
      </c>
    </row>
    <row r="11" spans="1:4" x14ac:dyDescent="0.3">
      <c r="B11" s="172">
        <v>6</v>
      </c>
      <c r="C11" s="76" t="s">
        <v>467</v>
      </c>
      <c r="D11" s="293">
        <v>292422.05397000001</v>
      </c>
    </row>
    <row r="12" spans="1:4" ht="25.5" x14ac:dyDescent="0.3">
      <c r="B12" s="172" t="s">
        <v>468</v>
      </c>
      <c r="C12" s="76" t="s">
        <v>469</v>
      </c>
      <c r="D12" s="293" t="s">
        <v>123</v>
      </c>
    </row>
    <row r="13" spans="1:4" x14ac:dyDescent="0.3">
      <c r="B13" s="172" t="s">
        <v>470</v>
      </c>
      <c r="C13" s="76" t="s">
        <v>471</v>
      </c>
      <c r="D13" s="293" t="s">
        <v>123</v>
      </c>
    </row>
    <row r="14" spans="1:4" x14ac:dyDescent="0.3">
      <c r="B14" s="172">
        <v>7</v>
      </c>
      <c r="C14" s="76" t="s">
        <v>472</v>
      </c>
      <c r="D14" s="293">
        <v>-233085.62228999659</v>
      </c>
    </row>
    <row r="15" spans="1:4" x14ac:dyDescent="0.3">
      <c r="B15" s="172">
        <v>8</v>
      </c>
      <c r="C15" s="76" t="s">
        <v>473</v>
      </c>
      <c r="D15" s="293">
        <v>15078084.435540002</v>
      </c>
    </row>
  </sheetData>
  <mergeCells count="2">
    <mergeCell ref="B1:C1"/>
    <mergeCell ref="B3:D3"/>
  </mergeCells>
  <hyperlinks>
    <hyperlink ref="B1:C1" location="'Table of Contents'!A1" display="Go back to Table of Contents" xr:uid="{09E80F8B-383E-4BA4-8CD8-0E37818B3968}"/>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E0895-D7AD-4296-8F43-132B48389EA1}">
  <sheetPr codeName="Sheet25">
    <tabColor theme="3"/>
  </sheetPr>
  <dimension ref="B1:D41"/>
  <sheetViews>
    <sheetView showGridLines="0" workbookViewId="0">
      <selection activeCell="B39" sqref="B39:C39"/>
    </sheetView>
  </sheetViews>
  <sheetFormatPr defaultRowHeight="16.5" x14ac:dyDescent="0.3"/>
  <cols>
    <col min="1" max="1" width="2.88671875" customWidth="1"/>
    <col min="2" max="2" width="5.6640625" style="18" bestFit="1" customWidth="1"/>
    <col min="3" max="3" width="81.21875" bestFit="1" customWidth="1"/>
    <col min="4" max="4" width="17.5546875" customWidth="1"/>
  </cols>
  <sheetData>
    <row r="1" spans="2:4" x14ac:dyDescent="0.3">
      <c r="B1" s="404" t="s">
        <v>302</v>
      </c>
      <c r="C1" s="404"/>
      <c r="D1" s="315"/>
    </row>
    <row r="3" spans="2:4" ht="30" customHeight="1" x14ac:dyDescent="0.3">
      <c r="B3" s="396" t="s">
        <v>620</v>
      </c>
      <c r="C3" s="396"/>
      <c r="D3" s="396"/>
    </row>
    <row r="4" spans="2:4" s="20" customFormat="1" ht="16.899999999999999" customHeight="1" x14ac:dyDescent="0.3">
      <c r="B4" s="434" t="s">
        <v>474</v>
      </c>
      <c r="C4" s="434"/>
      <c r="D4" s="64" t="s">
        <v>475</v>
      </c>
    </row>
    <row r="5" spans="2:4" x14ac:dyDescent="0.3">
      <c r="B5" s="435" t="s">
        <v>476</v>
      </c>
      <c r="C5" s="435"/>
      <c r="D5" s="329" t="s">
        <v>475</v>
      </c>
    </row>
    <row r="6" spans="2:4" x14ac:dyDescent="0.3">
      <c r="B6" s="174">
        <v>1</v>
      </c>
      <c r="C6" s="173" t="s">
        <v>477</v>
      </c>
      <c r="D6" s="293">
        <v>14581074.759670001</v>
      </c>
    </row>
    <row r="7" spans="2:4" x14ac:dyDescent="0.3">
      <c r="B7" s="174">
        <v>2</v>
      </c>
      <c r="C7" s="173" t="s">
        <v>478</v>
      </c>
      <c r="D7" s="293">
        <v>-157560.25490999999</v>
      </c>
    </row>
    <row r="8" spans="2:4" x14ac:dyDescent="0.3">
      <c r="B8" s="174">
        <v>3</v>
      </c>
      <c r="C8" s="173" t="s">
        <v>479</v>
      </c>
      <c r="D8" s="293">
        <v>14423514.504760001</v>
      </c>
    </row>
    <row r="9" spans="2:4" x14ac:dyDescent="0.3">
      <c r="B9" s="433" t="s">
        <v>480</v>
      </c>
      <c r="C9" s="433"/>
      <c r="D9" s="331"/>
    </row>
    <row r="10" spans="2:4" x14ac:dyDescent="0.3">
      <c r="B10" s="174">
        <v>4</v>
      </c>
      <c r="C10" s="173" t="s">
        <v>481</v>
      </c>
      <c r="D10" s="293">
        <v>254889.53286000001</v>
      </c>
    </row>
    <row r="11" spans="2:4" x14ac:dyDescent="0.3">
      <c r="B11" s="174">
        <v>5</v>
      </c>
      <c r="C11" s="173" t="s">
        <v>482</v>
      </c>
      <c r="D11" s="293">
        <v>107258.34393999999</v>
      </c>
    </row>
    <row r="12" spans="2:4" x14ac:dyDescent="0.3">
      <c r="B12" s="174" t="s">
        <v>483</v>
      </c>
      <c r="C12" s="173" t="s">
        <v>484</v>
      </c>
      <c r="D12" s="293" t="s">
        <v>123</v>
      </c>
    </row>
    <row r="13" spans="2:4" x14ac:dyDescent="0.3">
      <c r="B13" s="174">
        <v>6</v>
      </c>
      <c r="C13" s="173" t="s">
        <v>485</v>
      </c>
      <c r="D13" s="293" t="s">
        <v>123</v>
      </c>
    </row>
    <row r="14" spans="2:4" x14ac:dyDescent="0.3">
      <c r="B14" s="174">
        <v>7</v>
      </c>
      <c r="C14" s="173" t="s">
        <v>486</v>
      </c>
      <c r="D14" s="293" t="s">
        <v>123</v>
      </c>
    </row>
    <row r="15" spans="2:4" x14ac:dyDescent="0.3">
      <c r="B15" s="174">
        <v>8</v>
      </c>
      <c r="C15" s="173" t="s">
        <v>487</v>
      </c>
      <c r="D15" s="293" t="s">
        <v>123</v>
      </c>
    </row>
    <row r="16" spans="2:4" x14ac:dyDescent="0.3">
      <c r="B16" s="174">
        <v>9</v>
      </c>
      <c r="C16" s="173" t="s">
        <v>488</v>
      </c>
      <c r="D16" s="293" t="s">
        <v>123</v>
      </c>
    </row>
    <row r="17" spans="2:4" x14ac:dyDescent="0.3">
      <c r="B17" s="174">
        <v>10</v>
      </c>
      <c r="C17" s="173" t="s">
        <v>489</v>
      </c>
      <c r="D17" s="293" t="s">
        <v>123</v>
      </c>
    </row>
    <row r="18" spans="2:4" x14ac:dyDescent="0.3">
      <c r="B18" s="174">
        <v>11</v>
      </c>
      <c r="C18" s="173" t="s">
        <v>490</v>
      </c>
      <c r="D18" s="293">
        <v>362147.87679999997</v>
      </c>
    </row>
    <row r="19" spans="2:4" x14ac:dyDescent="0.3">
      <c r="B19" s="433" t="s">
        <v>491</v>
      </c>
      <c r="C19" s="433"/>
      <c r="D19" s="331"/>
    </row>
    <row r="20" spans="2:4" x14ac:dyDescent="0.3">
      <c r="B20" s="174">
        <v>12</v>
      </c>
      <c r="C20" s="173" t="s">
        <v>492</v>
      </c>
      <c r="D20" s="293" t="s">
        <v>123</v>
      </c>
    </row>
    <row r="21" spans="2:4" x14ac:dyDescent="0.3">
      <c r="B21" s="174">
        <v>13</v>
      </c>
      <c r="C21" s="173" t="s">
        <v>493</v>
      </c>
      <c r="D21" s="293" t="s">
        <v>123</v>
      </c>
    </row>
    <row r="22" spans="2:4" x14ac:dyDescent="0.3">
      <c r="B22" s="174">
        <v>14</v>
      </c>
      <c r="C22" s="173" t="s">
        <v>494</v>
      </c>
      <c r="D22" s="293" t="s">
        <v>123</v>
      </c>
    </row>
    <row r="23" spans="2:4" x14ac:dyDescent="0.3">
      <c r="B23" s="174" t="s">
        <v>495</v>
      </c>
      <c r="C23" s="173" t="s">
        <v>496</v>
      </c>
      <c r="D23" s="293" t="s">
        <v>123</v>
      </c>
    </row>
    <row r="24" spans="2:4" x14ac:dyDescent="0.3">
      <c r="B24" s="174">
        <v>15</v>
      </c>
      <c r="C24" s="173" t="s">
        <v>497</v>
      </c>
      <c r="D24" s="293" t="s">
        <v>123</v>
      </c>
    </row>
    <row r="25" spans="2:4" x14ac:dyDescent="0.3">
      <c r="B25" s="174" t="s">
        <v>498</v>
      </c>
      <c r="C25" s="173" t="s">
        <v>499</v>
      </c>
      <c r="D25" s="293" t="s">
        <v>123</v>
      </c>
    </row>
    <row r="26" spans="2:4" x14ac:dyDescent="0.3">
      <c r="B26" s="174">
        <v>16</v>
      </c>
      <c r="C26" s="173" t="s">
        <v>500</v>
      </c>
      <c r="D26" s="293" t="s">
        <v>123</v>
      </c>
    </row>
    <row r="27" spans="2:4" ht="16.899999999999999" customHeight="1" x14ac:dyDescent="0.3">
      <c r="B27" s="433" t="s">
        <v>501</v>
      </c>
      <c r="C27" s="433"/>
      <c r="D27" s="331"/>
    </row>
    <row r="28" spans="2:4" x14ac:dyDescent="0.3">
      <c r="B28" s="174">
        <v>17</v>
      </c>
      <c r="C28" s="173" t="s">
        <v>502</v>
      </c>
      <c r="D28" s="293">
        <v>1205272.35916</v>
      </c>
    </row>
    <row r="29" spans="2:4" x14ac:dyDescent="0.3">
      <c r="B29" s="174">
        <v>18</v>
      </c>
      <c r="C29" s="173" t="s">
        <v>503</v>
      </c>
      <c r="D29" s="293">
        <v>912850.30518999998</v>
      </c>
    </row>
    <row r="30" spans="2:4" x14ac:dyDescent="0.3">
      <c r="B30" s="174">
        <v>19</v>
      </c>
      <c r="C30" s="173" t="s">
        <v>504</v>
      </c>
      <c r="D30" s="293">
        <v>292422.05397000001</v>
      </c>
    </row>
    <row r="31" spans="2:4" x14ac:dyDescent="0.3">
      <c r="B31" s="433" t="s">
        <v>505</v>
      </c>
      <c r="C31" s="433"/>
      <c r="D31" s="331"/>
    </row>
    <row r="32" spans="2:4" x14ac:dyDescent="0.3">
      <c r="B32" s="174" t="s">
        <v>506</v>
      </c>
      <c r="C32" s="173" t="s">
        <v>507</v>
      </c>
      <c r="D32" s="293" t="s">
        <v>123</v>
      </c>
    </row>
    <row r="33" spans="2:4" x14ac:dyDescent="0.3">
      <c r="B33" s="174" t="s">
        <v>508</v>
      </c>
      <c r="C33" s="173" t="s">
        <v>509</v>
      </c>
      <c r="D33" s="293" t="s">
        <v>123</v>
      </c>
    </row>
    <row r="34" spans="2:4" ht="16.899999999999999" customHeight="1" x14ac:dyDescent="0.3">
      <c r="B34" s="433" t="s">
        <v>510</v>
      </c>
      <c r="C34" s="433"/>
      <c r="D34" s="331"/>
    </row>
    <row r="35" spans="2:4" x14ac:dyDescent="0.3">
      <c r="B35" s="174">
        <v>20</v>
      </c>
      <c r="C35" s="173" t="s">
        <v>511</v>
      </c>
      <c r="D35" s="306">
        <f>'2b'!D64</f>
        <v>1066584.25961948</v>
      </c>
    </row>
    <row r="36" spans="2:4" x14ac:dyDescent="0.3">
      <c r="B36" s="174">
        <v>21</v>
      </c>
      <c r="C36" s="173" t="s">
        <v>512</v>
      </c>
      <c r="D36" s="306">
        <v>15078084.435540002</v>
      </c>
    </row>
    <row r="37" spans="2:4" x14ac:dyDescent="0.3">
      <c r="B37" s="433" t="s">
        <v>513</v>
      </c>
      <c r="C37" s="433"/>
      <c r="D37" s="331"/>
    </row>
    <row r="38" spans="2:4" x14ac:dyDescent="0.3">
      <c r="B38" s="174">
        <v>22</v>
      </c>
      <c r="C38" s="173" t="s">
        <v>513</v>
      </c>
      <c r="D38" s="309">
        <v>7.0999999999999994E-2</v>
      </c>
    </row>
    <row r="39" spans="2:4" x14ac:dyDescent="0.3">
      <c r="B39" s="433" t="s">
        <v>514</v>
      </c>
      <c r="C39" s="433"/>
      <c r="D39" s="331"/>
    </row>
    <row r="40" spans="2:4" x14ac:dyDescent="0.3">
      <c r="B40" s="174" t="s">
        <v>515</v>
      </c>
      <c r="C40" s="173" t="s">
        <v>516</v>
      </c>
      <c r="D40" s="293" t="s">
        <v>574</v>
      </c>
    </row>
    <row r="41" spans="2:4" x14ac:dyDescent="0.3">
      <c r="B41" s="174" t="s">
        <v>517</v>
      </c>
      <c r="C41" s="173" t="s">
        <v>518</v>
      </c>
      <c r="D41" s="293" t="s">
        <v>41</v>
      </c>
    </row>
  </sheetData>
  <mergeCells count="11">
    <mergeCell ref="B34:C34"/>
    <mergeCell ref="B37:C37"/>
    <mergeCell ref="B39:C39"/>
    <mergeCell ref="B1:C1"/>
    <mergeCell ref="B31:C31"/>
    <mergeCell ref="B4:C4"/>
    <mergeCell ref="B5:C5"/>
    <mergeCell ref="B9:C9"/>
    <mergeCell ref="B19:C19"/>
    <mergeCell ref="B27:C27"/>
    <mergeCell ref="B3:D3"/>
  </mergeCells>
  <hyperlinks>
    <hyperlink ref="B1:C1" location="'Table of Contents'!A1" display="Go back to Table of Contents" xr:uid="{38CEBE11-8A51-4965-A019-77477DE8A3B2}"/>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AEF55-430F-4C2C-96A3-6F46E6E3C570}">
  <sheetPr codeName="Sheet26">
    <tabColor theme="3"/>
  </sheetPr>
  <dimension ref="B1:F17"/>
  <sheetViews>
    <sheetView showGridLines="0" zoomScaleNormal="100" workbookViewId="0">
      <selection activeCell="C20" sqref="C20"/>
    </sheetView>
  </sheetViews>
  <sheetFormatPr defaultRowHeight="16.5" x14ac:dyDescent="0.3"/>
  <cols>
    <col min="1" max="1" width="2.88671875" customWidth="1"/>
    <col min="2" max="2" width="5.6640625" style="18" bestFit="1" customWidth="1"/>
    <col min="3" max="3" width="81.21875" bestFit="1" customWidth="1"/>
    <col min="4" max="4" width="15.33203125" customWidth="1"/>
  </cols>
  <sheetData>
    <row r="1" spans="2:6" x14ac:dyDescent="0.3">
      <c r="B1" s="404" t="s">
        <v>302</v>
      </c>
      <c r="C1" s="404"/>
      <c r="D1" s="315"/>
    </row>
    <row r="3" spans="2:6" ht="30" customHeight="1" x14ac:dyDescent="0.3">
      <c r="B3" s="396" t="s">
        <v>621</v>
      </c>
      <c r="C3" s="396"/>
      <c r="D3" s="315"/>
    </row>
    <row r="4" spans="2:6" s="20" customFormat="1" ht="16.149999999999999" customHeight="1" x14ac:dyDescent="0.3">
      <c r="B4" s="434" t="s">
        <v>474</v>
      </c>
      <c r="C4" s="434"/>
      <c r="D4" s="64" t="s">
        <v>475</v>
      </c>
    </row>
    <row r="5" spans="2:6" ht="25.5" x14ac:dyDescent="0.3">
      <c r="B5" s="435" t="s">
        <v>256</v>
      </c>
      <c r="C5" s="435"/>
      <c r="D5" s="122" t="s">
        <v>475</v>
      </c>
    </row>
    <row r="6" spans="2:6" x14ac:dyDescent="0.3">
      <c r="B6" s="325" t="s">
        <v>519</v>
      </c>
      <c r="C6" s="326" t="s">
        <v>520</v>
      </c>
      <c r="D6" s="327">
        <v>14181341.100070002</v>
      </c>
    </row>
    <row r="7" spans="2:6" x14ac:dyDescent="0.3">
      <c r="B7" s="175" t="s">
        <v>521</v>
      </c>
      <c r="C7" s="173" t="s">
        <v>522</v>
      </c>
      <c r="D7" s="293">
        <v>60333.384100000003</v>
      </c>
    </row>
    <row r="8" spans="2:6" x14ac:dyDescent="0.3">
      <c r="B8" s="323" t="s">
        <v>523</v>
      </c>
      <c r="C8" s="324" t="s">
        <v>524</v>
      </c>
      <c r="D8" s="316">
        <v>14121007.715970002</v>
      </c>
    </row>
    <row r="9" spans="2:6" x14ac:dyDescent="0.3">
      <c r="B9" s="175" t="s">
        <v>525</v>
      </c>
      <c r="C9" s="173" t="s">
        <v>320</v>
      </c>
      <c r="D9" s="293">
        <v>683580.08094000001</v>
      </c>
    </row>
    <row r="10" spans="2:6" x14ac:dyDescent="0.3">
      <c r="B10" s="175" t="s">
        <v>526</v>
      </c>
      <c r="C10" s="173" t="s">
        <v>527</v>
      </c>
      <c r="D10" s="293">
        <v>2648872.4835999999</v>
      </c>
    </row>
    <row r="11" spans="2:6" x14ac:dyDescent="0.3">
      <c r="B11" s="175" t="s">
        <v>528</v>
      </c>
      <c r="C11" s="173" t="s">
        <v>529</v>
      </c>
      <c r="D11" s="293">
        <v>533516.82386999996</v>
      </c>
    </row>
    <row r="12" spans="2:6" x14ac:dyDescent="0.3">
      <c r="B12" s="175" t="s">
        <v>530</v>
      </c>
      <c r="C12" s="173" t="s">
        <v>314</v>
      </c>
      <c r="D12" s="293">
        <v>719985.50919000001</v>
      </c>
      <c r="F12" s="199"/>
    </row>
    <row r="13" spans="2:6" x14ac:dyDescent="0.3">
      <c r="B13" s="175" t="s">
        <v>531</v>
      </c>
      <c r="C13" s="173" t="s">
        <v>532</v>
      </c>
      <c r="D13" s="293">
        <v>6539081.4361099992</v>
      </c>
    </row>
    <row r="14" spans="2:6" x14ac:dyDescent="0.3">
      <c r="B14" s="175" t="s">
        <v>533</v>
      </c>
      <c r="C14" s="173" t="s">
        <v>534</v>
      </c>
      <c r="D14" s="293">
        <v>751068.53555999999</v>
      </c>
    </row>
    <row r="15" spans="2:6" x14ac:dyDescent="0.3">
      <c r="B15" s="175" t="s">
        <v>535</v>
      </c>
      <c r="C15" s="173" t="s">
        <v>536</v>
      </c>
      <c r="D15" s="293">
        <v>1043356.9987699999</v>
      </c>
    </row>
    <row r="16" spans="2:6" x14ac:dyDescent="0.3">
      <c r="B16" s="175" t="s">
        <v>537</v>
      </c>
      <c r="C16" s="173" t="s">
        <v>318</v>
      </c>
      <c r="D16" s="293">
        <v>184556.92866999999</v>
      </c>
    </row>
    <row r="17" spans="2:4" x14ac:dyDescent="0.3">
      <c r="B17" s="175" t="s">
        <v>538</v>
      </c>
      <c r="C17" s="173" t="s">
        <v>539</v>
      </c>
      <c r="D17" s="293">
        <v>1016988.91926</v>
      </c>
    </row>
  </sheetData>
  <mergeCells count="4">
    <mergeCell ref="B1:C1"/>
    <mergeCell ref="B3:C3"/>
    <mergeCell ref="B4:C4"/>
    <mergeCell ref="B5:C5"/>
  </mergeCells>
  <hyperlinks>
    <hyperlink ref="B1:C1" location="'Table of Contents'!A1" display="Go back to Table of Contents" xr:uid="{C59D9841-593F-46A6-8A49-C11123DFF867}"/>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2CAE9-3835-44AC-ABF1-55E7B4BD2687}">
  <sheetPr codeName="Sheet27">
    <tabColor theme="3"/>
  </sheetPr>
  <dimension ref="A1:C7"/>
  <sheetViews>
    <sheetView showGridLines="0" workbookViewId="0">
      <selection activeCell="C12" sqref="C12"/>
    </sheetView>
  </sheetViews>
  <sheetFormatPr defaultRowHeight="16.5" x14ac:dyDescent="0.3"/>
  <cols>
    <col min="1" max="1" width="2.88671875" customWidth="1"/>
    <col min="2" max="2" width="7.44140625" customWidth="1"/>
    <col min="3" max="3" width="92.77734375" customWidth="1"/>
  </cols>
  <sheetData>
    <row r="1" spans="1:3" x14ac:dyDescent="0.3">
      <c r="B1" s="404" t="s">
        <v>302</v>
      </c>
      <c r="C1" s="404"/>
    </row>
    <row r="2" spans="1:3" x14ac:dyDescent="0.3">
      <c r="B2" s="18"/>
    </row>
    <row r="3" spans="1:3" x14ac:dyDescent="0.3">
      <c r="B3" s="396" t="s">
        <v>626</v>
      </c>
      <c r="C3" s="396"/>
    </row>
    <row r="4" spans="1:3" x14ac:dyDescent="0.3">
      <c r="A4" s="20"/>
      <c r="B4" s="434" t="s">
        <v>474</v>
      </c>
      <c r="C4" s="434"/>
    </row>
    <row r="5" spans="1:3" x14ac:dyDescent="0.3">
      <c r="B5" s="418" t="s">
        <v>256</v>
      </c>
      <c r="C5" s="418"/>
    </row>
    <row r="6" spans="1:3" ht="45" customHeight="1" x14ac:dyDescent="0.3">
      <c r="B6" s="378" t="s">
        <v>563</v>
      </c>
      <c r="C6" s="379" t="s">
        <v>634</v>
      </c>
    </row>
    <row r="7" spans="1:3" ht="45" customHeight="1" x14ac:dyDescent="0.3">
      <c r="B7" s="175" t="s">
        <v>564</v>
      </c>
      <c r="C7" s="380" t="s">
        <v>600</v>
      </c>
    </row>
  </sheetData>
  <mergeCells count="4">
    <mergeCell ref="B1:C1"/>
    <mergeCell ref="B3:C3"/>
    <mergeCell ref="B4:C4"/>
    <mergeCell ref="B5:C5"/>
  </mergeCells>
  <hyperlinks>
    <hyperlink ref="B1:C1" location="'Table of Contents'!A1" display="Go back to Table of Contents" xr:uid="{A76ED1D8-A4F1-4BF3-B4D0-9CDBB10D0A02}"/>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65767-5407-43B8-AA9F-B159BFABBCA8}">
  <sheetPr codeName="Sheet28">
    <tabColor theme="3"/>
  </sheetPr>
  <dimension ref="B1:C16"/>
  <sheetViews>
    <sheetView showGridLines="0" workbookViewId="0">
      <selection activeCell="B3" sqref="B3:C3"/>
    </sheetView>
  </sheetViews>
  <sheetFormatPr defaultRowHeight="16.5" x14ac:dyDescent="0.3"/>
  <cols>
    <col min="1" max="1" width="2.88671875" customWidth="1"/>
    <col min="2" max="2" width="55.21875" customWidth="1"/>
    <col min="3" max="3" width="20.88671875" customWidth="1"/>
  </cols>
  <sheetData>
    <row r="1" spans="2:3" x14ac:dyDescent="0.3">
      <c r="B1" s="404" t="s">
        <v>302</v>
      </c>
      <c r="C1" s="404"/>
    </row>
    <row r="2" spans="2:3" x14ac:dyDescent="0.3">
      <c r="B2" s="18"/>
    </row>
    <row r="3" spans="2:3" ht="30" customHeight="1" x14ac:dyDescent="0.3">
      <c r="B3" s="431" t="s">
        <v>625</v>
      </c>
      <c r="C3" s="431"/>
    </row>
    <row r="4" spans="2:3" s="20" customFormat="1" x14ac:dyDescent="0.3">
      <c r="B4" s="310"/>
      <c r="C4" s="310"/>
    </row>
    <row r="5" spans="2:3" x14ac:dyDescent="0.3">
      <c r="B5" s="29" t="s">
        <v>264</v>
      </c>
      <c r="C5" s="65" t="s">
        <v>624</v>
      </c>
    </row>
    <row r="6" spans="2:3" x14ac:dyDescent="0.3">
      <c r="B6" s="137" t="s">
        <v>541</v>
      </c>
      <c r="C6" s="311">
        <v>5699458.7749399999</v>
      </c>
    </row>
    <row r="7" spans="2:3" x14ac:dyDescent="0.3">
      <c r="B7" s="137" t="s">
        <v>542</v>
      </c>
      <c r="C7" s="311">
        <v>5699458.7746400004</v>
      </c>
    </row>
    <row r="8" spans="2:3" x14ac:dyDescent="0.3">
      <c r="B8" s="137" t="s">
        <v>543</v>
      </c>
      <c r="C8" s="311">
        <v>2.9999999999999997E-4</v>
      </c>
    </row>
    <row r="9" spans="2:3" x14ac:dyDescent="0.3">
      <c r="B9" s="137" t="s">
        <v>544</v>
      </c>
      <c r="C9" s="312">
        <v>5.3682879143769395E-2</v>
      </c>
    </row>
    <row r="10" spans="2:3" s="20" customFormat="1" x14ac:dyDescent="0.3">
      <c r="B10" s="51"/>
      <c r="C10" s="176"/>
    </row>
    <row r="12" spans="2:3" ht="30" customHeight="1" x14ac:dyDescent="0.3">
      <c r="B12" s="431" t="s">
        <v>584</v>
      </c>
      <c r="C12" s="431"/>
    </row>
    <row r="14" spans="2:3" x14ac:dyDescent="0.3">
      <c r="B14" s="29" t="s">
        <v>264</v>
      </c>
      <c r="C14" s="65" t="s">
        <v>540</v>
      </c>
    </row>
    <row r="15" spans="2:3" x14ac:dyDescent="0.3">
      <c r="B15" s="137" t="s">
        <v>582</v>
      </c>
      <c r="C15" s="313">
        <v>1.1825446776866902E-3</v>
      </c>
    </row>
    <row r="16" spans="2:3" x14ac:dyDescent="0.3">
      <c r="B16" s="137" t="s">
        <v>583</v>
      </c>
      <c r="C16" s="313">
        <v>1.1248512815670346E-5</v>
      </c>
    </row>
  </sheetData>
  <mergeCells count="3">
    <mergeCell ref="B1:C1"/>
    <mergeCell ref="B12:C12"/>
    <mergeCell ref="B3:C3"/>
  </mergeCells>
  <hyperlinks>
    <hyperlink ref="B1:C1" location="'Table of Contents'!A1" display="Go back to Table of Contents" xr:uid="{18876F58-6ABE-4BA5-B131-AB84F324AB1B}"/>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9154D-AFDB-4106-829B-ACE7B537563E}">
  <sheetPr codeName="Sheet29">
    <tabColor theme="3"/>
  </sheetPr>
  <dimension ref="B1:G13"/>
  <sheetViews>
    <sheetView showGridLines="0" workbookViewId="0">
      <selection activeCell="B9" sqref="B9"/>
    </sheetView>
  </sheetViews>
  <sheetFormatPr defaultRowHeight="16.5" x14ac:dyDescent="0.3"/>
  <cols>
    <col min="1" max="1" width="2.88671875" customWidth="1"/>
    <col min="2" max="2" width="30.6640625" bestFit="1" customWidth="1"/>
    <col min="3" max="4" width="12.6640625" customWidth="1"/>
  </cols>
  <sheetData>
    <row r="1" spans="2:7" x14ac:dyDescent="0.3">
      <c r="B1" s="404" t="s">
        <v>302</v>
      </c>
      <c r="C1" s="404"/>
      <c r="D1" s="315"/>
    </row>
    <row r="2" spans="2:7" x14ac:dyDescent="0.3">
      <c r="B2" s="18"/>
    </row>
    <row r="3" spans="2:7" ht="30" customHeight="1" x14ac:dyDescent="0.3">
      <c r="B3" s="431" t="s">
        <v>622</v>
      </c>
      <c r="C3" s="431"/>
      <c r="D3" s="315"/>
    </row>
    <row r="5" spans="2:7" x14ac:dyDescent="0.3">
      <c r="B5" s="437" t="s">
        <v>546</v>
      </c>
      <c r="C5" s="436" t="s">
        <v>565</v>
      </c>
      <c r="D5" s="436"/>
    </row>
    <row r="6" spans="2:7" x14ac:dyDescent="0.3">
      <c r="B6" s="437"/>
      <c r="C6" s="65" t="s">
        <v>623</v>
      </c>
      <c r="D6" s="65" t="s">
        <v>545</v>
      </c>
    </row>
    <row r="7" spans="2:7" x14ac:dyDescent="0.3">
      <c r="B7" s="137" t="s">
        <v>2</v>
      </c>
      <c r="C7" s="314">
        <v>0.12134009122686944</v>
      </c>
      <c r="D7" s="312">
        <v>8.7748019191365625E-3</v>
      </c>
      <c r="F7" s="205"/>
      <c r="G7" s="205"/>
    </row>
    <row r="8" spans="2:7" x14ac:dyDescent="0.3">
      <c r="B8" s="137" t="s">
        <v>3</v>
      </c>
      <c r="C8" s="314">
        <v>0.26278215394979798</v>
      </c>
      <c r="D8" s="312">
        <v>1.1060121934022339E-3</v>
      </c>
      <c r="F8" s="205"/>
      <c r="G8" s="205"/>
    </row>
    <row r="9" spans="2:7" x14ac:dyDescent="0.3">
      <c r="B9" s="137" t="s">
        <v>4</v>
      </c>
      <c r="C9" s="314">
        <v>0.26881985114867213</v>
      </c>
      <c r="D9" s="312">
        <v>1.2705614524810586E-3</v>
      </c>
      <c r="F9" s="205"/>
      <c r="G9" s="205"/>
    </row>
    <row r="10" spans="2:7" x14ac:dyDescent="0.3">
      <c r="B10" s="137" t="s">
        <v>5</v>
      </c>
      <c r="C10" s="314">
        <v>0.11696772400623114</v>
      </c>
      <c r="D10" s="312">
        <v>1.0606794747358168E-3</v>
      </c>
      <c r="F10" s="205"/>
      <c r="G10" s="205"/>
    </row>
    <row r="11" spans="2:7" x14ac:dyDescent="0.3">
      <c r="B11" s="137" t="s">
        <v>269</v>
      </c>
      <c r="C11" s="314">
        <v>0.11718185879835334</v>
      </c>
      <c r="D11" s="312">
        <v>4.4868105192859284E-3</v>
      </c>
      <c r="F11" s="205"/>
      <c r="G11" s="205"/>
    </row>
    <row r="13" spans="2:7" x14ac:dyDescent="0.3">
      <c r="B13" s="50"/>
      <c r="C13" s="66"/>
    </row>
  </sheetData>
  <mergeCells count="4">
    <mergeCell ref="B1:C1"/>
    <mergeCell ref="B3:C3"/>
    <mergeCell ref="C5:D5"/>
    <mergeCell ref="B5:B6"/>
  </mergeCells>
  <hyperlinks>
    <hyperlink ref="B1:C1" location="'Table of Contents'!A1" display="Go back to Table of Contents" xr:uid="{4C8F09FF-8AA1-4532-BA92-BCC4589397F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CC3D0-82F0-4557-A9D2-2C549871EFEE}">
  <sheetPr codeName="Sheet3">
    <tabColor theme="8" tint="0.79998168889431442"/>
  </sheetPr>
  <dimension ref="A1:D57"/>
  <sheetViews>
    <sheetView showGridLines="0" workbookViewId="0">
      <selection activeCell="B5" sqref="B5"/>
    </sheetView>
  </sheetViews>
  <sheetFormatPr defaultColWidth="0" defaultRowHeight="16.5" zeroHeight="1" x14ac:dyDescent="0.3"/>
  <cols>
    <col min="1" max="1" width="3.21875" style="353" customWidth="1"/>
    <col min="2" max="2" width="64.33203125" style="179" bestFit="1" customWidth="1"/>
    <col min="3" max="3" width="8.6640625" style="16" customWidth="1"/>
    <col min="4" max="4" width="0" hidden="1" customWidth="1"/>
    <col min="5" max="16384" width="8.77734375" hidden="1"/>
  </cols>
  <sheetData>
    <row r="1" spans="1:3" ht="30" customHeight="1" x14ac:dyDescent="0.3">
      <c r="B1" s="395" t="s">
        <v>219</v>
      </c>
      <c r="C1" s="395"/>
    </row>
    <row r="2" spans="1:3" ht="12" customHeight="1" x14ac:dyDescent="0.3">
      <c r="B2" s="355"/>
      <c r="C2" s="354"/>
    </row>
    <row r="3" spans="1:3" x14ac:dyDescent="0.3">
      <c r="B3" s="186" t="s">
        <v>220</v>
      </c>
      <c r="C3" s="189"/>
    </row>
    <row r="4" spans="1:3" x14ac:dyDescent="0.3">
      <c r="B4" s="178" t="s">
        <v>592</v>
      </c>
      <c r="C4" s="182">
        <v>1</v>
      </c>
    </row>
    <row r="5" spans="1:3" s="181" customFormat="1" x14ac:dyDescent="0.3">
      <c r="A5" s="353"/>
      <c r="B5" s="187" t="s">
        <v>221</v>
      </c>
      <c r="C5" s="185"/>
    </row>
    <row r="6" spans="1:3" x14ac:dyDescent="0.3">
      <c r="B6" s="178" t="s">
        <v>111</v>
      </c>
      <c r="C6" s="180" t="s">
        <v>262</v>
      </c>
    </row>
    <row r="7" spans="1:3" x14ac:dyDescent="0.3">
      <c r="B7" s="183" t="s">
        <v>143</v>
      </c>
      <c r="C7" s="184" t="s">
        <v>263</v>
      </c>
    </row>
    <row r="8" spans="1:3" x14ac:dyDescent="0.3">
      <c r="B8" s="177" t="s">
        <v>222</v>
      </c>
      <c r="C8" s="188"/>
    </row>
    <row r="9" spans="1:3" x14ac:dyDescent="0.3">
      <c r="B9" s="178" t="s">
        <v>627</v>
      </c>
      <c r="C9" s="180" t="s">
        <v>120</v>
      </c>
    </row>
    <row r="10" spans="1:3" x14ac:dyDescent="0.3">
      <c r="B10" s="178" t="s">
        <v>628</v>
      </c>
      <c r="C10" s="180" t="s">
        <v>347</v>
      </c>
    </row>
    <row r="11" spans="1:3" x14ac:dyDescent="0.3">
      <c r="B11" s="178" t="s">
        <v>629</v>
      </c>
      <c r="C11" s="180">
        <v>4</v>
      </c>
    </row>
    <row r="12" spans="1:3" x14ac:dyDescent="0.3">
      <c r="B12" s="183" t="s">
        <v>234</v>
      </c>
      <c r="C12" s="184">
        <v>5</v>
      </c>
    </row>
    <row r="13" spans="1:3" x14ac:dyDescent="0.3">
      <c r="B13" s="177" t="s">
        <v>223</v>
      </c>
      <c r="C13" s="188"/>
    </row>
    <row r="14" spans="1:3" x14ac:dyDescent="0.3">
      <c r="B14" s="183" t="s">
        <v>235</v>
      </c>
      <c r="C14" s="184">
        <v>6</v>
      </c>
    </row>
    <row r="15" spans="1:3" x14ac:dyDescent="0.3">
      <c r="B15" s="177" t="s">
        <v>224</v>
      </c>
      <c r="C15" s="188"/>
    </row>
    <row r="16" spans="1:3" x14ac:dyDescent="0.3">
      <c r="B16" s="178" t="s">
        <v>236</v>
      </c>
      <c r="C16" s="180">
        <v>7</v>
      </c>
    </row>
    <row r="17" spans="2:3" x14ac:dyDescent="0.3">
      <c r="B17" s="183" t="s">
        <v>237</v>
      </c>
      <c r="C17" s="184">
        <v>7</v>
      </c>
    </row>
    <row r="18" spans="2:3" x14ac:dyDescent="0.3">
      <c r="B18" s="177" t="s">
        <v>225</v>
      </c>
      <c r="C18" s="188"/>
    </row>
    <row r="19" spans="2:3" x14ac:dyDescent="0.3">
      <c r="B19" s="178" t="s">
        <v>238</v>
      </c>
      <c r="C19" s="180">
        <v>8</v>
      </c>
    </row>
    <row r="20" spans="2:3" x14ac:dyDescent="0.3">
      <c r="B20" s="178" t="s">
        <v>239</v>
      </c>
      <c r="C20" s="180">
        <v>8</v>
      </c>
    </row>
    <row r="21" spans="2:3" x14ac:dyDescent="0.3">
      <c r="B21" s="178" t="s">
        <v>240</v>
      </c>
      <c r="C21" s="180">
        <v>9</v>
      </c>
    </row>
    <row r="22" spans="2:3" x14ac:dyDescent="0.3">
      <c r="B22" s="178" t="s">
        <v>241</v>
      </c>
      <c r="C22" s="180">
        <v>10</v>
      </c>
    </row>
    <row r="23" spans="2:3" x14ac:dyDescent="0.3">
      <c r="B23" s="178" t="s">
        <v>639</v>
      </c>
      <c r="C23" s="180">
        <v>10</v>
      </c>
    </row>
    <row r="24" spans="2:3" x14ac:dyDescent="0.3">
      <c r="B24" s="178" t="s">
        <v>242</v>
      </c>
      <c r="C24" s="180">
        <v>11</v>
      </c>
    </row>
    <row r="25" spans="2:3" x14ac:dyDescent="0.3">
      <c r="B25" s="178" t="s">
        <v>243</v>
      </c>
      <c r="C25" s="180">
        <v>12</v>
      </c>
    </row>
    <row r="26" spans="2:3" x14ac:dyDescent="0.3">
      <c r="B26" s="178" t="s">
        <v>244</v>
      </c>
      <c r="C26" s="180">
        <v>13</v>
      </c>
    </row>
    <row r="27" spans="2:3" x14ac:dyDescent="0.3">
      <c r="B27" s="183" t="s">
        <v>245</v>
      </c>
      <c r="C27" s="184">
        <v>14</v>
      </c>
    </row>
    <row r="28" spans="2:3" x14ac:dyDescent="0.3">
      <c r="B28" s="177" t="s">
        <v>226</v>
      </c>
      <c r="C28" s="188"/>
    </row>
    <row r="29" spans="2:3" x14ac:dyDescent="0.3">
      <c r="B29" s="178" t="s">
        <v>246</v>
      </c>
      <c r="C29" s="180">
        <v>15</v>
      </c>
    </row>
    <row r="30" spans="2:3" x14ac:dyDescent="0.3">
      <c r="B30" s="178" t="s">
        <v>247</v>
      </c>
      <c r="C30" s="180">
        <v>15</v>
      </c>
    </row>
    <row r="31" spans="2:3" x14ac:dyDescent="0.3">
      <c r="B31" s="178" t="s">
        <v>248</v>
      </c>
      <c r="C31" s="180">
        <v>15</v>
      </c>
    </row>
    <row r="32" spans="2:3" x14ac:dyDescent="0.3">
      <c r="B32" s="183" t="s">
        <v>249</v>
      </c>
      <c r="C32" s="180">
        <v>15</v>
      </c>
    </row>
    <row r="33" spans="2:4" x14ac:dyDescent="0.3">
      <c r="B33" s="177" t="s">
        <v>227</v>
      </c>
      <c r="C33" s="188"/>
    </row>
    <row r="34" spans="2:4" x14ac:dyDescent="0.3">
      <c r="B34" s="183" t="s">
        <v>251</v>
      </c>
      <c r="C34" s="180">
        <v>16</v>
      </c>
    </row>
    <row r="35" spans="2:4" x14ac:dyDescent="0.3">
      <c r="B35" s="177" t="s">
        <v>228</v>
      </c>
      <c r="C35" s="188"/>
    </row>
    <row r="36" spans="2:4" x14ac:dyDescent="0.3">
      <c r="B36" s="183" t="s">
        <v>250</v>
      </c>
      <c r="C36" s="180">
        <v>17</v>
      </c>
    </row>
    <row r="37" spans="2:4" x14ac:dyDescent="0.3">
      <c r="B37" s="177" t="s">
        <v>229</v>
      </c>
      <c r="C37" s="188"/>
    </row>
    <row r="38" spans="2:4" x14ac:dyDescent="0.3">
      <c r="B38" s="178" t="s">
        <v>252</v>
      </c>
      <c r="C38" s="180">
        <v>18</v>
      </c>
    </row>
    <row r="39" spans="2:4" x14ac:dyDescent="0.3">
      <c r="B39" s="183" t="s">
        <v>253</v>
      </c>
      <c r="C39" s="180">
        <v>18</v>
      </c>
    </row>
    <row r="40" spans="2:4" x14ac:dyDescent="0.3">
      <c r="B40" s="177" t="s">
        <v>230</v>
      </c>
      <c r="C40" s="188"/>
    </row>
    <row r="41" spans="2:4" x14ac:dyDescent="0.3">
      <c r="B41" s="178" t="s">
        <v>254</v>
      </c>
      <c r="C41" s="180">
        <v>19</v>
      </c>
    </row>
    <row r="42" spans="2:4" x14ac:dyDescent="0.3">
      <c r="B42" s="178" t="s">
        <v>255</v>
      </c>
      <c r="C42" s="180">
        <v>20</v>
      </c>
    </row>
    <row r="43" spans="2:4" x14ac:dyDescent="0.3">
      <c r="B43" s="178" t="s">
        <v>256</v>
      </c>
      <c r="C43" s="180">
        <v>21</v>
      </c>
    </row>
    <row r="44" spans="2:4" x14ac:dyDescent="0.3">
      <c r="B44" s="183" t="s">
        <v>257</v>
      </c>
      <c r="C44" s="180">
        <v>22</v>
      </c>
    </row>
    <row r="45" spans="2:4" x14ac:dyDescent="0.3">
      <c r="B45" s="177" t="s">
        <v>231</v>
      </c>
      <c r="C45" s="188"/>
    </row>
    <row r="46" spans="2:4" x14ac:dyDescent="0.3">
      <c r="B46" s="178" t="s">
        <v>259</v>
      </c>
      <c r="C46" s="190">
        <v>23</v>
      </c>
    </row>
    <row r="47" spans="2:4" x14ac:dyDescent="0.3">
      <c r="B47" s="178" t="s">
        <v>584</v>
      </c>
      <c r="C47" s="190">
        <v>23</v>
      </c>
    </row>
    <row r="48" spans="2:4" x14ac:dyDescent="0.3">
      <c r="B48" s="178" t="s">
        <v>260</v>
      </c>
      <c r="C48" s="190">
        <v>24</v>
      </c>
      <c r="D48" s="191"/>
    </row>
    <row r="49" spans="2:3" x14ac:dyDescent="0.3">
      <c r="B49" s="177" t="s">
        <v>232</v>
      </c>
      <c r="C49" s="188"/>
    </row>
    <row r="50" spans="2:3" x14ac:dyDescent="0.3">
      <c r="B50" s="183" t="s">
        <v>637</v>
      </c>
      <c r="C50" s="180">
        <v>25</v>
      </c>
    </row>
    <row r="51" spans="2:3" x14ac:dyDescent="0.3">
      <c r="B51" s="177" t="s">
        <v>233</v>
      </c>
      <c r="C51" s="188"/>
    </row>
    <row r="52" spans="2:3" x14ac:dyDescent="0.3">
      <c r="B52" s="178" t="s">
        <v>261</v>
      </c>
      <c r="C52" s="180">
        <v>26</v>
      </c>
    </row>
    <row r="53" spans="2:3" x14ac:dyDescent="0.3"/>
    <row r="54" spans="2:3" x14ac:dyDescent="0.3"/>
    <row r="55" spans="2:3" x14ac:dyDescent="0.3"/>
    <row r="56" spans="2:3" x14ac:dyDescent="0.3"/>
    <row r="57" spans="2:3" x14ac:dyDescent="0.3"/>
  </sheetData>
  <mergeCells count="1">
    <mergeCell ref="B1:C1"/>
  </mergeCells>
  <hyperlinks>
    <hyperlink ref="C6" location="'2a'!A1" display="2a" xr:uid="{8879AD55-EF4C-46AD-8D3E-D40DCCEA481C}"/>
    <hyperlink ref="C7" location="'2b'!A1" display="2b" xr:uid="{01C772DA-8C27-4736-8BFC-39E5F5086D6E}"/>
    <hyperlink ref="C9" location="'3a'!A1" display="3a" xr:uid="{B8B71F00-A632-4FBB-B909-FEF9B907CB93}"/>
    <hyperlink ref="C10" location="'3b'!A1" display="3b" xr:uid="{2779DB5B-43A9-4265-8BCB-3351DC77C4F7}"/>
    <hyperlink ref="C11" location="'4'!A1" display="'4'!A1" xr:uid="{70F517A8-2A39-4CDC-8E36-4C83F6F3C9C1}"/>
    <hyperlink ref="C12" location="'5'!A1" display="'5'!A1" xr:uid="{16804FEA-8E33-4EFD-831E-23688F3F0B18}"/>
    <hyperlink ref="C14" location="'6'!A1" display="'6'!A1" xr:uid="{3AB87E91-BC16-4102-8D12-FD93FAD8BEAA}"/>
    <hyperlink ref="C16" location="'7'!A1" display="'7'!A1" xr:uid="{3BAFD4A7-B8D3-409C-99D0-1A5CE5FE3AAD}"/>
    <hyperlink ref="C17" location="'7'!A1" display="'7'!A1" xr:uid="{6E80E523-6974-46BD-B6DA-425AEDD2B139}"/>
    <hyperlink ref="C19" location="'8'!A1" display="'8'!A1" xr:uid="{0E4D8C0A-FB1F-40ED-B417-D470ED3CEB68}"/>
    <hyperlink ref="C20" location="'8'!A1" display="'8'!A1" xr:uid="{4BE9D581-A289-4E6D-97AF-1AF85DE1127A}"/>
    <hyperlink ref="C21" location="'9'!A1" display="'9'!A1" xr:uid="{9A132CDC-80A1-4F85-9DA9-614170F32FB8}"/>
    <hyperlink ref="C22" location="'10'!A1" display="'10'!A1" xr:uid="{075B686C-8427-432E-8018-7550185F4D30}"/>
    <hyperlink ref="C23" location="'10'!A1" display="'10'!A1" xr:uid="{B4CBB574-C17C-49E7-BD57-DCE87BA4A54F}"/>
    <hyperlink ref="C24" location="'11'!A1" display="'11'!A1" xr:uid="{5A976BD8-688B-4086-8EB3-608E743442ED}"/>
    <hyperlink ref="C25" location="'12'!A1" display="'12'!A1" xr:uid="{BA5879DD-9F23-4F9B-B27D-63C409C044C3}"/>
    <hyperlink ref="C26" location="'13'!A1" display="'13'!A1" xr:uid="{892E91CC-6B2D-4776-9952-44076A95D769}"/>
    <hyperlink ref="C27" location="'14'!A1" display="'14'!A1" xr:uid="{E00688E3-1701-4230-94F7-79E3175DAFB2}"/>
    <hyperlink ref="C29" location="'15'!A1" display="'15'!A1" xr:uid="{7A67190B-DDD3-47A3-8188-F19070CD35F7}"/>
    <hyperlink ref="C36" location="'17'!A1" display="'17'!A1" xr:uid="{982EFE28-FD72-45A1-8B9A-51E573634B6A}"/>
    <hyperlink ref="C38" location="'18'!A1" display="'18'!A1" xr:uid="{870FDFD5-14A9-4415-B2C1-45E9E924B38E}"/>
    <hyperlink ref="C41" location="'19'!A1" display="'19'!A1" xr:uid="{6F5B83CC-127D-41DB-97E2-34ACA5A76716}"/>
    <hyperlink ref="C42" location="'20'!A1" display="'20'!A1" xr:uid="{C31B0688-8796-4618-B8A3-50D3D19F40D0}"/>
    <hyperlink ref="C43" location="'21'!A1" display="'21'!A1" xr:uid="{3743E2AD-8474-44C3-AC8D-9CD6FCFDB483}"/>
    <hyperlink ref="C44" location="'22'!A1" display="'22'!A1" xr:uid="{88377888-4CBC-4A64-B29B-0A2ABF9786A5}"/>
    <hyperlink ref="C48" location="'27'!A1" display="'27'!A1" xr:uid="{432A12EA-D04D-4848-8D40-CFA721756A89}"/>
    <hyperlink ref="C52" location="'26'!A1" display="'26'!A1" xr:uid="{74B21495-60F4-4A2D-8B72-D31C7FE72354}"/>
    <hyperlink ref="C50" location="'25'!A1" display="'25'!A1" xr:uid="{F4696BBE-B67A-4768-8DF8-60B1652A8C33}"/>
    <hyperlink ref="C4" location="'1'!A1" display="'1'!A1" xr:uid="{D2BD8EFB-8FB8-44B6-A16C-B7293A6E62E7}"/>
    <hyperlink ref="C48" location="'27'!A1" display="'27'!A1" xr:uid="{56076223-2EAE-4678-9E42-3DF11F188A7D}"/>
    <hyperlink ref="C46" location="'26'!A1" display="'26'!A1" xr:uid="{D3E15F6D-3BEC-4D18-9406-12B349DC8B71}"/>
    <hyperlink ref="C30:C32" location="'15'!A1" display="'15'!A1" xr:uid="{58AE2266-2E20-4D12-9466-19D09C5B2A9B}"/>
    <hyperlink ref="C34" location="'16'!A1" display="'16'!A1" xr:uid="{F3DF0C58-1A79-4BC6-8251-ED5F53BC12AC}"/>
    <hyperlink ref="C39" location="'18'!A1" display="'18'!A1" xr:uid="{5534CE1B-4F9B-4989-AF70-3ED923A2DD2D}"/>
    <hyperlink ref="C46:C47" location="'26'!A1" display="'26'!A1" xr:uid="{17E9CC44-EA28-4250-ABC4-5EA249EC4593}"/>
    <hyperlink ref="C46" location="'23'!A1" display="'23'!A1" xr:uid="{4E4C5267-62BA-4DC2-A05D-B07446ECFF09}"/>
    <hyperlink ref="C47" location="'23'!A1" display="'23'!A1" xr:uid="{8196361E-3686-4282-B339-A37B46472FC5}"/>
    <hyperlink ref="C48" location="'24'!A1" display="'24'!A1" xr:uid="{72495056-0E0F-48BF-B957-83845EDD1E7E}"/>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C42E2-1ADB-47C8-963B-7B2585BE00F3}">
  <sheetPr codeName="Sheet30">
    <tabColor theme="3"/>
  </sheetPr>
  <dimension ref="A1:D21"/>
  <sheetViews>
    <sheetView showGridLines="0" workbookViewId="0">
      <selection activeCell="B1" sqref="B1:C1"/>
    </sheetView>
  </sheetViews>
  <sheetFormatPr defaultColWidth="8.77734375" defaultRowHeight="16.5" x14ac:dyDescent="0.3"/>
  <cols>
    <col min="1" max="1" width="2.88671875" customWidth="1"/>
    <col min="2" max="2" width="39.88671875" bestFit="1" customWidth="1"/>
    <col min="3" max="4" width="28.6640625" customWidth="1"/>
  </cols>
  <sheetData>
    <row r="1" spans="1:4" x14ac:dyDescent="0.3">
      <c r="B1" s="404" t="s">
        <v>302</v>
      </c>
      <c r="C1" s="404"/>
      <c r="D1" s="315"/>
    </row>
    <row r="3" spans="1:4" ht="30" customHeight="1" x14ac:dyDescent="0.3">
      <c r="B3" s="396" t="s">
        <v>635</v>
      </c>
      <c r="C3" s="396"/>
      <c r="D3" s="396"/>
    </row>
    <row r="4" spans="1:4" x14ac:dyDescent="0.3">
      <c r="A4" s="20"/>
      <c r="B4" s="27"/>
      <c r="C4" s="27"/>
    </row>
    <row r="5" spans="1:4" ht="64.150000000000006" customHeight="1" x14ac:dyDescent="0.3">
      <c r="B5" s="317" t="s">
        <v>636</v>
      </c>
      <c r="C5" s="308" t="s">
        <v>547</v>
      </c>
      <c r="D5" s="308" t="s">
        <v>548</v>
      </c>
    </row>
    <row r="6" spans="1:4" x14ac:dyDescent="0.3">
      <c r="B6" s="92" t="s">
        <v>309</v>
      </c>
      <c r="C6" s="288" t="s">
        <v>549</v>
      </c>
      <c r="D6" s="311" t="s">
        <v>549</v>
      </c>
    </row>
    <row r="7" spans="1:4" x14ac:dyDescent="0.3">
      <c r="B7" s="137" t="s">
        <v>310</v>
      </c>
      <c r="C7" s="322">
        <v>0</v>
      </c>
      <c r="D7" s="283">
        <v>0</v>
      </c>
    </row>
    <row r="8" spans="1:4" x14ac:dyDescent="0.3">
      <c r="B8" s="137" t="s">
        <v>311</v>
      </c>
      <c r="C8" s="322">
        <v>0</v>
      </c>
      <c r="D8" s="283">
        <v>0</v>
      </c>
    </row>
    <row r="9" spans="1:4" x14ac:dyDescent="0.3">
      <c r="B9" s="137" t="s">
        <v>312</v>
      </c>
      <c r="C9" s="322">
        <v>0</v>
      </c>
      <c r="D9" s="283">
        <v>0</v>
      </c>
    </row>
    <row r="10" spans="1:4" x14ac:dyDescent="0.3">
      <c r="B10" s="137" t="s">
        <v>313</v>
      </c>
      <c r="C10" s="322">
        <v>0</v>
      </c>
      <c r="D10" s="283">
        <v>0</v>
      </c>
    </row>
    <row r="11" spans="1:4" x14ac:dyDescent="0.3">
      <c r="B11" s="137" t="s">
        <v>314</v>
      </c>
      <c r="C11" s="251">
        <v>57976</v>
      </c>
      <c r="D11" s="283">
        <v>0</v>
      </c>
    </row>
    <row r="12" spans="1:4" x14ac:dyDescent="0.3">
      <c r="B12" s="137" t="s">
        <v>315</v>
      </c>
      <c r="C12" s="322">
        <v>0</v>
      </c>
      <c r="D12" s="283">
        <v>0</v>
      </c>
    </row>
    <row r="13" spans="1:4" x14ac:dyDescent="0.3">
      <c r="B13" s="137" t="s">
        <v>258</v>
      </c>
      <c r="C13" s="251">
        <v>312353</v>
      </c>
      <c r="D13" s="283">
        <v>0</v>
      </c>
    </row>
    <row r="14" spans="1:4" x14ac:dyDescent="0.3">
      <c r="B14" s="137" t="s">
        <v>550</v>
      </c>
      <c r="C14" s="251">
        <v>579922</v>
      </c>
      <c r="D14" s="293">
        <v>71591</v>
      </c>
    </row>
    <row r="15" spans="1:4" x14ac:dyDescent="0.3">
      <c r="B15" s="137" t="s">
        <v>317</v>
      </c>
      <c r="C15" s="322">
        <v>0</v>
      </c>
      <c r="D15" s="283">
        <v>0</v>
      </c>
    </row>
    <row r="16" spans="1:4" x14ac:dyDescent="0.3">
      <c r="B16" s="137" t="s">
        <v>385</v>
      </c>
      <c r="C16" s="251">
        <v>3766</v>
      </c>
      <c r="D16" s="293">
        <v>230</v>
      </c>
    </row>
    <row r="17" spans="2:4" x14ac:dyDescent="0.3">
      <c r="B17" s="137" t="s">
        <v>551</v>
      </c>
      <c r="C17" s="322">
        <v>0</v>
      </c>
      <c r="D17" s="283">
        <v>0</v>
      </c>
    </row>
    <row r="18" spans="2:4" x14ac:dyDescent="0.3">
      <c r="B18" s="137" t="s">
        <v>320</v>
      </c>
      <c r="C18" s="322">
        <v>0</v>
      </c>
      <c r="D18" s="283">
        <v>0</v>
      </c>
    </row>
    <row r="19" spans="2:4" x14ac:dyDescent="0.3">
      <c r="B19" s="137" t="s">
        <v>321</v>
      </c>
      <c r="C19" s="322">
        <v>0</v>
      </c>
      <c r="D19" s="283">
        <v>0</v>
      </c>
    </row>
    <row r="20" spans="2:4" x14ac:dyDescent="0.3">
      <c r="B20" s="137" t="s">
        <v>322</v>
      </c>
      <c r="C20" s="322">
        <v>0</v>
      </c>
      <c r="D20" s="283">
        <v>0</v>
      </c>
    </row>
    <row r="21" spans="2:4" x14ac:dyDescent="0.3">
      <c r="B21" s="98" t="s">
        <v>323</v>
      </c>
      <c r="C21" s="260">
        <v>954017</v>
      </c>
      <c r="D21" s="316">
        <v>71822</v>
      </c>
    </row>
  </sheetData>
  <mergeCells count="2">
    <mergeCell ref="B1:C1"/>
    <mergeCell ref="B3:D3"/>
  </mergeCells>
  <hyperlinks>
    <hyperlink ref="B1:C1" location="'Table of Contents'!A1" display="Go back to Table of Contents" xr:uid="{7007D115-0210-409C-912B-F270D9F652B8}"/>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06CD9-6788-40F7-A422-D6C83E21AB42}">
  <sheetPr codeName="Sheet31">
    <tabColor theme="3"/>
  </sheetPr>
  <dimension ref="B1:F8"/>
  <sheetViews>
    <sheetView showGridLines="0" workbookViewId="0"/>
  </sheetViews>
  <sheetFormatPr defaultRowHeight="16.5" x14ac:dyDescent="0.3"/>
  <cols>
    <col min="1" max="1" width="2.88671875" customWidth="1"/>
    <col min="2" max="2" width="31.21875" customWidth="1"/>
    <col min="3" max="6" width="9.77734375" bestFit="1" customWidth="1"/>
  </cols>
  <sheetData>
    <row r="1" spans="2:6" x14ac:dyDescent="0.3">
      <c r="B1" s="330" t="s">
        <v>302</v>
      </c>
      <c r="C1" s="25"/>
      <c r="D1" s="315"/>
      <c r="E1" s="315"/>
      <c r="F1" s="315"/>
    </row>
    <row r="2" spans="2:6" x14ac:dyDescent="0.3">
      <c r="B2" s="18"/>
      <c r="C2" s="5"/>
    </row>
    <row r="3" spans="2:6" ht="30" customHeight="1" x14ac:dyDescent="0.3">
      <c r="B3" s="396" t="s">
        <v>631</v>
      </c>
      <c r="C3" s="396"/>
      <c r="D3" s="396"/>
      <c r="E3" s="396"/>
      <c r="F3" s="396"/>
    </row>
    <row r="5" spans="2:6" x14ac:dyDescent="0.3">
      <c r="B5" s="29"/>
      <c r="C5" s="65" t="s">
        <v>630</v>
      </c>
      <c r="D5" s="65" t="s">
        <v>585</v>
      </c>
      <c r="E5" s="65" t="s">
        <v>586</v>
      </c>
      <c r="F5" s="65" t="s">
        <v>587</v>
      </c>
    </row>
    <row r="6" spans="2:6" x14ac:dyDescent="0.3">
      <c r="B6" s="76" t="s">
        <v>552</v>
      </c>
      <c r="C6" s="318">
        <v>3946455.8382563228</v>
      </c>
      <c r="D6" s="319">
        <v>3934620.899753402</v>
      </c>
      <c r="E6" s="319">
        <v>3639142.5722220442</v>
      </c>
      <c r="F6" s="319">
        <v>3136846.6507909219</v>
      </c>
    </row>
    <row r="7" spans="2:6" x14ac:dyDescent="0.3">
      <c r="B7" s="76" t="s">
        <v>553</v>
      </c>
      <c r="C7" s="318">
        <v>2239947.2657383541</v>
      </c>
      <c r="D7" s="319">
        <v>2186678.7300105193</v>
      </c>
      <c r="E7" s="319">
        <v>2139949.8521316377</v>
      </c>
      <c r="F7" s="319">
        <v>2092886.732387221</v>
      </c>
    </row>
    <row r="8" spans="2:6" x14ac:dyDescent="0.3">
      <c r="B8" s="76" t="s">
        <v>554</v>
      </c>
      <c r="C8" s="320">
        <v>1.7618521197441905</v>
      </c>
      <c r="D8" s="321">
        <v>1.799359387254146</v>
      </c>
      <c r="E8" s="321">
        <v>1.7005737627902995</v>
      </c>
      <c r="F8" s="321">
        <v>1.498813386433447</v>
      </c>
    </row>
  </sheetData>
  <mergeCells count="1">
    <mergeCell ref="B3:F3"/>
  </mergeCells>
  <hyperlinks>
    <hyperlink ref="B1" location="'Table of Contents'!A1" display="GO BACK TO TABLE OF CONTENTS" xr:uid="{9A3DFEF4-FA1F-4EEE-8399-8F31735966D8}"/>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90FC0-2304-4C85-B2EA-B0D3614B5B92}">
  <sheetPr codeName="Sheet4">
    <tabColor theme="3"/>
  </sheetPr>
  <dimension ref="B1:N46"/>
  <sheetViews>
    <sheetView showGridLines="0" workbookViewId="0">
      <selection activeCell="B31" sqref="B31"/>
    </sheetView>
  </sheetViews>
  <sheetFormatPr defaultRowHeight="16.5" x14ac:dyDescent="0.3"/>
  <cols>
    <col min="1" max="1" width="2.88671875" customWidth="1"/>
    <col min="2" max="2" width="49" style="18" customWidth="1"/>
    <col min="3" max="4" width="12.77734375" style="5" customWidth="1"/>
    <col min="5" max="6" width="12.77734375" customWidth="1"/>
  </cols>
  <sheetData>
    <row r="1" spans="2:14" x14ac:dyDescent="0.3">
      <c r="B1" s="330" t="s">
        <v>302</v>
      </c>
    </row>
    <row r="3" spans="2:14" ht="30" customHeight="1" x14ac:dyDescent="0.3">
      <c r="B3" s="396" t="s">
        <v>220</v>
      </c>
      <c r="C3" s="396"/>
      <c r="D3" s="25"/>
      <c r="E3" s="25"/>
      <c r="F3" s="25"/>
    </row>
    <row r="5" spans="2:14" x14ac:dyDescent="0.3">
      <c r="B5" s="216" t="s">
        <v>592</v>
      </c>
      <c r="C5" s="400">
        <v>44196</v>
      </c>
      <c r="D5" s="401"/>
      <c r="E5" s="402">
        <v>43830</v>
      </c>
      <c r="F5" s="403"/>
    </row>
    <row r="6" spans="2:14" x14ac:dyDescent="0.3">
      <c r="B6" s="24" t="s">
        <v>264</v>
      </c>
      <c r="C6" s="73" t="s">
        <v>265</v>
      </c>
      <c r="D6" s="74" t="s">
        <v>266</v>
      </c>
      <c r="E6" s="231" t="s">
        <v>265</v>
      </c>
      <c r="F6" s="232" t="s">
        <v>266</v>
      </c>
      <c r="I6" s="397"/>
      <c r="J6" s="397"/>
      <c r="K6" s="398"/>
      <c r="L6" s="398"/>
      <c r="M6" s="399"/>
      <c r="N6" s="399"/>
    </row>
    <row r="7" spans="2:14" ht="15" customHeight="1" x14ac:dyDescent="0.3">
      <c r="B7" s="70" t="s">
        <v>267</v>
      </c>
      <c r="C7" s="237"/>
      <c r="D7" s="226"/>
      <c r="E7" s="233"/>
      <c r="F7" s="228"/>
      <c r="I7" s="35"/>
      <c r="J7" s="35"/>
      <c r="K7" s="35"/>
      <c r="L7" s="35"/>
      <c r="M7" s="35"/>
      <c r="N7" s="221"/>
    </row>
    <row r="8" spans="2:14" ht="15.6" customHeight="1" x14ac:dyDescent="0.3">
      <c r="B8" s="68" t="s">
        <v>268</v>
      </c>
      <c r="C8" s="71">
        <v>0</v>
      </c>
      <c r="D8" s="213">
        <v>0</v>
      </c>
      <c r="E8" s="208">
        <v>93</v>
      </c>
      <c r="F8" s="217">
        <v>7.0000000000000007E-2</v>
      </c>
      <c r="I8" s="53"/>
      <c r="J8" s="222"/>
      <c r="K8" s="223"/>
      <c r="L8" s="223"/>
      <c r="M8" s="218"/>
      <c r="N8" s="218"/>
    </row>
    <row r="9" spans="2:14" x14ac:dyDescent="0.3">
      <c r="B9" s="69" t="s">
        <v>269</v>
      </c>
      <c r="C9" s="72">
        <v>0</v>
      </c>
      <c r="D9" s="227">
        <v>0</v>
      </c>
      <c r="E9" s="234">
        <v>0</v>
      </c>
      <c r="F9" s="230">
        <v>0</v>
      </c>
      <c r="I9" s="28"/>
      <c r="J9" s="220"/>
      <c r="K9" s="224"/>
      <c r="L9" s="224"/>
      <c r="M9" s="225"/>
      <c r="N9" s="225"/>
    </row>
    <row r="10" spans="2:14" x14ac:dyDescent="0.3">
      <c r="B10" s="67" t="s">
        <v>270</v>
      </c>
      <c r="C10" s="71"/>
      <c r="D10" s="213"/>
      <c r="E10" s="208"/>
      <c r="F10" s="217"/>
      <c r="I10" s="219"/>
      <c r="J10" s="220"/>
      <c r="K10" s="40"/>
      <c r="L10" s="40"/>
      <c r="M10" s="109"/>
      <c r="N10" s="109"/>
    </row>
    <row r="11" spans="2:14" x14ac:dyDescent="0.3">
      <c r="B11" s="68" t="s">
        <v>272</v>
      </c>
      <c r="C11" s="192">
        <v>0</v>
      </c>
      <c r="D11" s="213">
        <v>0</v>
      </c>
      <c r="E11" s="235">
        <v>0</v>
      </c>
      <c r="F11" s="217">
        <v>0</v>
      </c>
      <c r="I11" s="219"/>
      <c r="J11" s="220"/>
      <c r="K11" s="40"/>
      <c r="L11" s="40"/>
      <c r="M11" s="109"/>
      <c r="N11" s="109"/>
    </row>
    <row r="12" spans="2:14" x14ac:dyDescent="0.3">
      <c r="B12" s="68" t="s">
        <v>273</v>
      </c>
      <c r="C12" s="215">
        <v>24.749064000000001</v>
      </c>
      <c r="D12" s="213">
        <v>2.1916799855060117E-2</v>
      </c>
      <c r="E12" s="235">
        <v>15</v>
      </c>
      <c r="F12" s="217">
        <v>0.01</v>
      </c>
      <c r="I12" s="219"/>
      <c r="J12" s="220"/>
      <c r="K12" s="40"/>
      <c r="L12" s="40"/>
      <c r="M12" s="109"/>
      <c r="N12" s="109"/>
    </row>
    <row r="13" spans="2:14" x14ac:dyDescent="0.3">
      <c r="B13" s="68" t="s">
        <v>271</v>
      </c>
      <c r="C13" s="214">
        <v>10.565173901979998</v>
      </c>
      <c r="D13" s="374">
        <v>9.3561034002578904E-3</v>
      </c>
      <c r="E13" s="236">
        <v>14</v>
      </c>
      <c r="F13" s="230">
        <v>0.01</v>
      </c>
      <c r="I13" s="219"/>
      <c r="J13" s="220"/>
      <c r="K13" s="40"/>
      <c r="L13" s="40"/>
      <c r="M13" s="109"/>
      <c r="N13" s="109"/>
    </row>
    <row r="14" spans="2:14" x14ac:dyDescent="0.3">
      <c r="B14" s="70" t="s">
        <v>274</v>
      </c>
      <c r="C14" s="71"/>
      <c r="D14" s="213"/>
      <c r="E14" s="208"/>
      <c r="F14" s="217"/>
      <c r="I14" s="219"/>
      <c r="J14" s="220"/>
      <c r="K14" s="40"/>
      <c r="L14" s="40"/>
      <c r="M14" s="109"/>
      <c r="N14" s="109"/>
    </row>
    <row r="15" spans="2:14" x14ac:dyDescent="0.3">
      <c r="B15" s="68" t="s">
        <v>275</v>
      </c>
      <c r="C15" s="192">
        <v>28.274265110607995</v>
      </c>
      <c r="D15" s="213">
        <v>2.5038579619742572E-2</v>
      </c>
      <c r="E15" s="235">
        <v>27</v>
      </c>
      <c r="F15" s="217">
        <v>0.02</v>
      </c>
      <c r="I15" s="219"/>
      <c r="J15" s="220"/>
      <c r="K15" s="40"/>
      <c r="L15" s="40"/>
      <c r="M15" s="109"/>
      <c r="N15" s="109"/>
    </row>
    <row r="16" spans="2:14" x14ac:dyDescent="0.3">
      <c r="B16" s="68" t="s">
        <v>276</v>
      </c>
      <c r="C16" s="192">
        <v>27.467131730000009</v>
      </c>
      <c r="D16" s="213">
        <v>2.4323813972075118E-2</v>
      </c>
      <c r="E16" s="235">
        <v>37</v>
      </c>
      <c r="F16" s="217">
        <v>0.03</v>
      </c>
      <c r="I16" s="219"/>
      <c r="J16" s="220"/>
      <c r="K16" s="40"/>
      <c r="L16" s="40"/>
      <c r="M16" s="109"/>
      <c r="N16" s="109"/>
    </row>
    <row r="17" spans="2:14" x14ac:dyDescent="0.3">
      <c r="B17" s="68" t="s">
        <v>269</v>
      </c>
      <c r="C17" s="72">
        <v>0</v>
      </c>
      <c r="D17" s="227">
        <v>0</v>
      </c>
      <c r="E17" s="234">
        <v>0</v>
      </c>
      <c r="F17" s="230">
        <v>0</v>
      </c>
      <c r="I17" s="219"/>
      <c r="J17" s="220"/>
      <c r="K17" s="40"/>
      <c r="L17" s="40"/>
      <c r="M17" s="109"/>
      <c r="N17" s="109"/>
    </row>
    <row r="18" spans="2:14" x14ac:dyDescent="0.3">
      <c r="B18" s="70" t="s">
        <v>277</v>
      </c>
      <c r="C18" s="71"/>
      <c r="D18" s="213"/>
      <c r="E18" s="208"/>
      <c r="F18" s="217"/>
    </row>
    <row r="19" spans="2:14" x14ac:dyDescent="0.3">
      <c r="B19" s="68" t="s">
        <v>278</v>
      </c>
      <c r="C19" s="193">
        <v>0.55832879000000002</v>
      </c>
      <c r="D19" s="227">
        <v>4.9443406602156308E-4</v>
      </c>
      <c r="E19" s="236">
        <v>0</v>
      </c>
      <c r="F19" s="230">
        <v>4.9443406602156308E-4</v>
      </c>
    </row>
    <row r="20" spans="2:14" x14ac:dyDescent="0.3">
      <c r="B20" s="70" t="s">
        <v>279</v>
      </c>
      <c r="C20" s="71"/>
      <c r="D20" s="213"/>
      <c r="E20" s="208"/>
      <c r="F20" s="217"/>
    </row>
    <row r="21" spans="2:14" x14ac:dyDescent="0.3">
      <c r="B21" s="68" t="s">
        <v>280</v>
      </c>
      <c r="C21" s="193">
        <v>1.2794681499999998</v>
      </c>
      <c r="D21" s="227">
        <v>1.1330467836874166E-3</v>
      </c>
      <c r="E21" s="236">
        <v>7</v>
      </c>
      <c r="F21" s="230">
        <v>1.1330467836874166E-3</v>
      </c>
    </row>
    <row r="22" spans="2:14" x14ac:dyDescent="0.3">
      <c r="B22" s="70" t="s">
        <v>281</v>
      </c>
      <c r="C22" s="71"/>
      <c r="D22" s="213"/>
      <c r="E22" s="208"/>
      <c r="F22" s="217"/>
    </row>
    <row r="23" spans="2:14" x14ac:dyDescent="0.3">
      <c r="B23" s="68" t="s">
        <v>282</v>
      </c>
      <c r="C23" s="193">
        <v>6.7111752515089993</v>
      </c>
      <c r="D23" s="227">
        <v>5.9431534372190991E-3</v>
      </c>
      <c r="E23" s="236">
        <v>6</v>
      </c>
      <c r="F23" s="230">
        <v>0</v>
      </c>
    </row>
    <row r="24" spans="2:14" x14ac:dyDescent="0.3">
      <c r="B24" s="70" t="s">
        <v>283</v>
      </c>
      <c r="C24" s="71"/>
      <c r="D24" s="213"/>
      <c r="E24" s="208"/>
      <c r="F24" s="217"/>
    </row>
    <row r="25" spans="2:14" x14ac:dyDescent="0.3">
      <c r="B25" s="68" t="s">
        <v>283</v>
      </c>
      <c r="C25" s="193">
        <v>197.0863999</v>
      </c>
      <c r="D25" s="227">
        <v>0.17453198152312507</v>
      </c>
      <c r="E25" s="236">
        <v>202</v>
      </c>
      <c r="F25" s="230">
        <v>0.15</v>
      </c>
    </row>
    <row r="26" spans="2:14" x14ac:dyDescent="0.3">
      <c r="B26" s="70" t="s">
        <v>284</v>
      </c>
      <c r="C26" s="71"/>
      <c r="D26" s="213"/>
      <c r="E26" s="208"/>
      <c r="F26" s="217"/>
    </row>
    <row r="27" spans="2:14" x14ac:dyDescent="0.3">
      <c r="B27" s="68" t="s">
        <v>285</v>
      </c>
      <c r="C27" s="192">
        <v>90.187384485486987</v>
      </c>
      <c r="D27" s="213">
        <v>7.9866408492045279E-2</v>
      </c>
      <c r="E27" s="235">
        <v>95</v>
      </c>
      <c r="F27" s="217">
        <v>7.0000000000000007E-2</v>
      </c>
    </row>
    <row r="28" spans="2:14" x14ac:dyDescent="0.3">
      <c r="B28" s="68" t="s">
        <v>286</v>
      </c>
      <c r="C28" s="192">
        <v>138.12977267787298</v>
      </c>
      <c r="D28" s="213">
        <v>0.12232230608017713</v>
      </c>
      <c r="E28" s="235">
        <v>167</v>
      </c>
      <c r="F28" s="217">
        <v>0.12232230608017713</v>
      </c>
    </row>
    <row r="29" spans="2:14" x14ac:dyDescent="0.3">
      <c r="B29" s="68" t="s">
        <v>287</v>
      </c>
      <c r="C29" s="193">
        <v>4.6289354400000002</v>
      </c>
      <c r="D29" s="227">
        <v>4.0992035731320844E-3</v>
      </c>
      <c r="E29" s="236">
        <v>4</v>
      </c>
      <c r="F29" s="230">
        <v>4.0992035731320844E-3</v>
      </c>
    </row>
    <row r="30" spans="2:14" x14ac:dyDescent="0.3">
      <c r="B30" s="70" t="s">
        <v>288</v>
      </c>
      <c r="C30" s="71"/>
      <c r="D30" s="213"/>
      <c r="E30" s="208"/>
      <c r="F30" s="217"/>
    </row>
    <row r="31" spans="2:14" x14ac:dyDescent="0.3">
      <c r="B31" s="68" t="s">
        <v>289</v>
      </c>
      <c r="C31" s="193">
        <v>10.462149210000002</v>
      </c>
      <c r="D31" s="227">
        <v>9.2648687760209982E-3</v>
      </c>
      <c r="E31" s="236">
        <v>8</v>
      </c>
      <c r="F31" s="230">
        <v>0.01</v>
      </c>
    </row>
    <row r="32" spans="2:14" x14ac:dyDescent="0.3">
      <c r="B32" s="70" t="s">
        <v>290</v>
      </c>
      <c r="C32" s="71"/>
      <c r="D32" s="213"/>
      <c r="E32" s="208"/>
      <c r="F32" s="217"/>
    </row>
    <row r="33" spans="2:6" x14ac:dyDescent="0.3">
      <c r="B33" s="68" t="s">
        <v>269</v>
      </c>
      <c r="C33" s="193">
        <v>0.51341155999999999</v>
      </c>
      <c r="D33" s="227">
        <v>4.5465712981283607E-4</v>
      </c>
      <c r="E33" s="236">
        <v>0.51341155999999999</v>
      </c>
      <c r="F33" s="230">
        <v>4.5465712981283607E-4</v>
      </c>
    </row>
    <row r="34" spans="2:6" x14ac:dyDescent="0.3">
      <c r="B34" s="70" t="s">
        <v>291</v>
      </c>
      <c r="C34" s="192"/>
      <c r="D34" s="213"/>
      <c r="E34" s="235"/>
      <c r="F34" s="217"/>
    </row>
    <row r="35" spans="2:6" x14ac:dyDescent="0.3">
      <c r="B35" s="68" t="s">
        <v>292</v>
      </c>
      <c r="C35" s="192">
        <v>43.379239940000005</v>
      </c>
      <c r="D35" s="213">
        <v>3.8414952566675251E-2</v>
      </c>
      <c r="E35" s="235">
        <v>51</v>
      </c>
      <c r="F35" s="217">
        <v>3.8414952566675251E-2</v>
      </c>
    </row>
    <row r="36" spans="2:6" x14ac:dyDescent="0.3">
      <c r="B36" s="68" t="s">
        <v>293</v>
      </c>
      <c r="C36" s="193">
        <v>6.7696426399999998</v>
      </c>
      <c r="D36" s="227">
        <v>5.9949298620408749E-3</v>
      </c>
      <c r="E36" s="236">
        <v>7</v>
      </c>
      <c r="F36" s="230">
        <v>5.9949298620408749E-3</v>
      </c>
    </row>
    <row r="37" spans="2:6" x14ac:dyDescent="0.3">
      <c r="B37" s="70" t="s">
        <v>294</v>
      </c>
      <c r="C37" s="71"/>
      <c r="D37" s="213"/>
      <c r="E37" s="208"/>
      <c r="F37" s="217"/>
    </row>
    <row r="38" spans="2:6" x14ac:dyDescent="0.3">
      <c r="B38" s="68" t="s">
        <v>295</v>
      </c>
      <c r="C38" s="193">
        <v>2.1168893799999999</v>
      </c>
      <c r="D38" s="227">
        <v>1.8746341621954793E-3</v>
      </c>
      <c r="E38" s="236">
        <v>5</v>
      </c>
      <c r="F38" s="230">
        <v>1.8746341621954793E-3</v>
      </c>
    </row>
    <row r="39" spans="2:6" x14ac:dyDescent="0.3">
      <c r="B39" s="70" t="s">
        <v>296</v>
      </c>
      <c r="C39" s="71"/>
      <c r="D39" s="213"/>
      <c r="E39" s="208"/>
      <c r="F39" s="217"/>
    </row>
    <row r="40" spans="2:6" x14ac:dyDescent="0.3">
      <c r="B40" s="68" t="s">
        <v>297</v>
      </c>
      <c r="C40" s="193">
        <v>7.0457097322629982</v>
      </c>
      <c r="D40" s="227">
        <v>6.2394040452946956E-3</v>
      </c>
      <c r="E40" s="236">
        <v>9</v>
      </c>
      <c r="F40" s="230">
        <v>6.2394040452946956E-3</v>
      </c>
    </row>
    <row r="41" spans="2:6" x14ac:dyDescent="0.3">
      <c r="B41" s="70" t="s">
        <v>298</v>
      </c>
      <c r="C41" s="71"/>
      <c r="D41" s="213"/>
      <c r="E41" s="208"/>
      <c r="F41" s="217"/>
    </row>
    <row r="42" spans="2:6" x14ac:dyDescent="0.3">
      <c r="B42" s="68" t="s">
        <v>299</v>
      </c>
      <c r="C42" s="192">
        <v>105.537186321828</v>
      </c>
      <c r="D42" s="213">
        <v>9.3459590628627104E-2</v>
      </c>
      <c r="E42" s="235">
        <v>110</v>
      </c>
      <c r="F42" s="217">
        <v>0.08</v>
      </c>
    </row>
    <row r="43" spans="2:6" x14ac:dyDescent="0.3">
      <c r="B43" s="68" t="s">
        <v>300</v>
      </c>
      <c r="C43" s="192">
        <v>69.615095297474994</v>
      </c>
      <c r="D43" s="213">
        <v>6.1648396502013009E-2</v>
      </c>
      <c r="E43" s="235">
        <v>149</v>
      </c>
      <c r="F43" s="217">
        <v>0.11</v>
      </c>
    </row>
    <row r="44" spans="2:6" x14ac:dyDescent="0.3">
      <c r="B44" s="68" t="s">
        <v>301</v>
      </c>
      <c r="C44" s="192">
        <v>350.3269155534947</v>
      </c>
      <c r="D44" s="213">
        <v>0.31023576859417756</v>
      </c>
      <c r="E44" s="235">
        <v>382</v>
      </c>
      <c r="F44" s="217">
        <v>0.27</v>
      </c>
    </row>
    <row r="45" spans="2:6" x14ac:dyDescent="0.3">
      <c r="B45" s="68" t="s">
        <v>269</v>
      </c>
      <c r="C45" s="193">
        <v>3.3304979227939997</v>
      </c>
      <c r="D45" s="227">
        <v>2.9493582622587078E-3</v>
      </c>
      <c r="E45" s="236">
        <v>5</v>
      </c>
      <c r="F45" s="230">
        <v>2.9493582622587078E-3</v>
      </c>
    </row>
    <row r="46" spans="2:6" x14ac:dyDescent="0.3">
      <c r="B46" s="70" t="s">
        <v>1</v>
      </c>
      <c r="C46" s="239">
        <v>1129.2279969553117</v>
      </c>
      <c r="D46" s="229">
        <v>1</v>
      </c>
      <c r="E46" s="238">
        <v>1395</v>
      </c>
      <c r="F46" s="228">
        <v>1</v>
      </c>
    </row>
  </sheetData>
  <mergeCells count="6">
    <mergeCell ref="B3:C3"/>
    <mergeCell ref="I6:J6"/>
    <mergeCell ref="K6:L6"/>
    <mergeCell ref="M6:N6"/>
    <mergeCell ref="C5:D5"/>
    <mergeCell ref="E5:F5"/>
  </mergeCells>
  <hyperlinks>
    <hyperlink ref="B1" location="'Table of Contents'!A1" display="GO BACK TO TABLE OF CONTENTS" xr:uid="{02CC8108-915E-495D-983A-A09F759C402A}"/>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26DC-3E3A-4612-B47F-6C690C760148}">
  <sheetPr codeName="Sheet5">
    <tabColor theme="3"/>
  </sheetPr>
  <dimension ref="B1:J48"/>
  <sheetViews>
    <sheetView showGridLines="0" topLeftCell="A31" workbookViewId="0">
      <selection activeCell="C15" sqref="C15"/>
    </sheetView>
  </sheetViews>
  <sheetFormatPr defaultRowHeight="16.899999999999999" customHeight="1" x14ac:dyDescent="0.3"/>
  <cols>
    <col min="1" max="1" width="2.88671875" customWidth="1"/>
    <col min="2" max="2" width="3.109375" style="3" bestFit="1" customWidth="1"/>
    <col min="3" max="3" width="60.77734375" customWidth="1"/>
    <col min="4" max="9" width="20.6640625" style="7" customWidth="1"/>
    <col min="10" max="10" width="8.5546875" customWidth="1"/>
  </cols>
  <sheetData>
    <row r="1" spans="2:10" ht="16.899999999999999" customHeight="1" x14ac:dyDescent="0.3">
      <c r="B1" s="404" t="s">
        <v>302</v>
      </c>
      <c r="C1" s="404"/>
      <c r="D1" s="328"/>
      <c r="E1" s="328"/>
      <c r="F1" s="328"/>
      <c r="G1" s="328"/>
      <c r="H1" s="328"/>
      <c r="I1" s="328"/>
    </row>
    <row r="3" spans="2:10" ht="30.6" customHeight="1" x14ac:dyDescent="0.3">
      <c r="B3" s="396" t="s">
        <v>609</v>
      </c>
      <c r="C3" s="396"/>
      <c r="D3" s="406"/>
      <c r="E3" s="406"/>
      <c r="F3" s="407"/>
      <c r="G3" s="407"/>
      <c r="H3" s="407"/>
      <c r="I3" s="407"/>
    </row>
    <row r="5" spans="2:10" s="2" customFormat="1" ht="16.899999999999999" customHeight="1" x14ac:dyDescent="0.3">
      <c r="B5" s="89"/>
      <c r="C5" s="88" t="s">
        <v>8</v>
      </c>
      <c r="D5" s="78" t="s">
        <v>9</v>
      </c>
      <c r="E5" s="85" t="s">
        <v>10</v>
      </c>
      <c r="F5" s="78" t="s">
        <v>11</v>
      </c>
      <c r="G5" s="78" t="s">
        <v>11</v>
      </c>
      <c r="H5" s="78" t="s">
        <v>11</v>
      </c>
      <c r="I5" s="78" t="s">
        <v>11</v>
      </c>
      <c r="J5" s="8"/>
    </row>
    <row r="6" spans="2:10" s="6" customFormat="1" ht="25.5" x14ac:dyDescent="0.3">
      <c r="B6" s="82">
        <v>1</v>
      </c>
      <c r="C6" s="390" t="s">
        <v>16</v>
      </c>
      <c r="D6" s="83" t="s">
        <v>17</v>
      </c>
      <c r="E6" s="83" t="s">
        <v>18</v>
      </c>
      <c r="F6" s="79" t="s">
        <v>18</v>
      </c>
      <c r="G6" s="79" t="s">
        <v>18</v>
      </c>
      <c r="H6" s="79" t="s">
        <v>18</v>
      </c>
      <c r="I6" s="79" t="s">
        <v>18</v>
      </c>
      <c r="J6" s="9"/>
    </row>
    <row r="7" spans="2:10" s="6" customFormat="1" ht="16.899999999999999" customHeight="1" x14ac:dyDescent="0.3">
      <c r="B7" s="82">
        <v>2</v>
      </c>
      <c r="C7" s="76" t="s">
        <v>19</v>
      </c>
      <c r="D7" s="83"/>
      <c r="E7" s="83" t="s">
        <v>20</v>
      </c>
      <c r="F7" s="79" t="s">
        <v>21</v>
      </c>
      <c r="G7" s="79" t="s">
        <v>22</v>
      </c>
      <c r="H7" s="79" t="s">
        <v>23</v>
      </c>
      <c r="I7" s="79" t="s">
        <v>24</v>
      </c>
      <c r="J7" s="10"/>
    </row>
    <row r="8" spans="2:10" s="6" customFormat="1" ht="16.899999999999999" customHeight="1" x14ac:dyDescent="0.3">
      <c r="B8" s="82">
        <v>3</v>
      </c>
      <c r="C8" s="76" t="s">
        <v>25</v>
      </c>
      <c r="D8" s="83" t="s">
        <v>26</v>
      </c>
      <c r="E8" s="83" t="s">
        <v>26</v>
      </c>
      <c r="F8" s="80" t="s">
        <v>26</v>
      </c>
      <c r="G8" s="81" t="s">
        <v>26</v>
      </c>
      <c r="H8" s="81" t="s">
        <v>26</v>
      </c>
      <c r="I8" s="81" t="s">
        <v>26</v>
      </c>
      <c r="J8" s="11"/>
    </row>
    <row r="9" spans="2:10" ht="16.899999999999999" customHeight="1" x14ac:dyDescent="0.3">
      <c r="B9" s="87"/>
      <c r="C9" s="87" t="s">
        <v>12</v>
      </c>
      <c r="D9" s="84"/>
      <c r="E9" s="84"/>
      <c r="F9" s="75"/>
      <c r="G9" s="75"/>
      <c r="H9" s="75"/>
      <c r="I9" s="75"/>
      <c r="J9" s="1"/>
    </row>
    <row r="10" spans="2:10" s="6" customFormat="1" ht="16.899999999999999" customHeight="1" x14ac:dyDescent="0.3">
      <c r="B10" s="82">
        <v>4</v>
      </c>
      <c r="C10" s="390" t="s">
        <v>27</v>
      </c>
      <c r="D10" s="83" t="s">
        <v>28</v>
      </c>
      <c r="E10" s="83" t="s">
        <v>10</v>
      </c>
      <c r="F10" s="79" t="s">
        <v>11</v>
      </c>
      <c r="G10" s="79" t="s">
        <v>11</v>
      </c>
      <c r="H10" s="79" t="s">
        <v>11</v>
      </c>
      <c r="I10" s="79" t="s">
        <v>11</v>
      </c>
      <c r="J10" s="12"/>
    </row>
    <row r="11" spans="2:10" s="6" customFormat="1" ht="16.899999999999999" customHeight="1" x14ac:dyDescent="0.3">
      <c r="B11" s="82">
        <v>5</v>
      </c>
      <c r="C11" s="76" t="s">
        <v>29</v>
      </c>
      <c r="D11" s="83" t="s">
        <v>28</v>
      </c>
      <c r="E11" s="83" t="s">
        <v>10</v>
      </c>
      <c r="F11" s="79" t="s">
        <v>11</v>
      </c>
      <c r="G11" s="79" t="s">
        <v>11</v>
      </c>
      <c r="H11" s="79" t="s">
        <v>11</v>
      </c>
      <c r="I11" s="79" t="s">
        <v>11</v>
      </c>
      <c r="J11" s="12"/>
    </row>
    <row r="12" spans="2:10" s="6" customFormat="1" ht="16.899999999999999" customHeight="1" x14ac:dyDescent="0.3">
      <c r="B12" s="82">
        <v>6</v>
      </c>
      <c r="C12" s="76" t="s">
        <v>30</v>
      </c>
      <c r="D12" s="83" t="s">
        <v>31</v>
      </c>
      <c r="E12" s="83" t="s">
        <v>31</v>
      </c>
      <c r="F12" s="80" t="s">
        <v>31</v>
      </c>
      <c r="G12" s="81" t="s">
        <v>31</v>
      </c>
      <c r="H12" s="81" t="s">
        <v>31</v>
      </c>
      <c r="I12" s="81" t="s">
        <v>31</v>
      </c>
      <c r="J12" s="12"/>
    </row>
    <row r="13" spans="2:10" s="6" customFormat="1" ht="16.899999999999999" customHeight="1" x14ac:dyDescent="0.3">
      <c r="B13" s="82">
        <v>7</v>
      </c>
      <c r="C13" s="76" t="s">
        <v>32</v>
      </c>
      <c r="D13" s="83" t="s">
        <v>33</v>
      </c>
      <c r="E13" s="83" t="s">
        <v>10</v>
      </c>
      <c r="F13" s="79" t="s">
        <v>11</v>
      </c>
      <c r="G13" s="79" t="s">
        <v>11</v>
      </c>
      <c r="H13" s="79" t="s">
        <v>11</v>
      </c>
      <c r="I13" s="79" t="s">
        <v>11</v>
      </c>
      <c r="J13" s="12"/>
    </row>
    <row r="14" spans="2:10" s="6" customFormat="1" ht="16.899999999999999" customHeight="1" x14ac:dyDescent="0.3">
      <c r="B14" s="82">
        <v>8</v>
      </c>
      <c r="C14" s="76" t="s">
        <v>34</v>
      </c>
      <c r="D14" s="83" t="s">
        <v>566</v>
      </c>
      <c r="E14" s="208" t="s">
        <v>588</v>
      </c>
      <c r="F14" s="209" t="s">
        <v>589</v>
      </c>
      <c r="G14" s="209" t="s">
        <v>590</v>
      </c>
      <c r="H14" s="209" t="s">
        <v>590</v>
      </c>
      <c r="I14" s="209" t="s">
        <v>589</v>
      </c>
      <c r="J14" s="13"/>
    </row>
    <row r="15" spans="2:10" s="6" customFormat="1" ht="16.899999999999999" customHeight="1" x14ac:dyDescent="0.3">
      <c r="B15" s="82">
        <v>9</v>
      </c>
      <c r="C15" s="76" t="s">
        <v>35</v>
      </c>
      <c r="D15" s="83" t="s">
        <v>36</v>
      </c>
      <c r="E15" s="83" t="s">
        <v>37</v>
      </c>
      <c r="F15" s="80" t="s">
        <v>38</v>
      </c>
      <c r="G15" s="81" t="s">
        <v>39</v>
      </c>
      <c r="H15" s="81" t="s">
        <v>39</v>
      </c>
      <c r="I15" s="81" t="s">
        <v>38</v>
      </c>
      <c r="J15" s="14"/>
    </row>
    <row r="16" spans="2:10" s="6" customFormat="1" ht="25.5" x14ac:dyDescent="0.3">
      <c r="B16" s="82" t="s">
        <v>13</v>
      </c>
      <c r="C16" s="76" t="s">
        <v>40</v>
      </c>
      <c r="D16" s="83" t="s">
        <v>41</v>
      </c>
      <c r="E16" s="83" t="s">
        <v>42</v>
      </c>
      <c r="F16" s="79" t="s">
        <v>42</v>
      </c>
      <c r="G16" s="79" t="s">
        <v>42</v>
      </c>
      <c r="H16" s="79" t="s">
        <v>42</v>
      </c>
      <c r="I16" s="79" t="s">
        <v>42</v>
      </c>
      <c r="J16" s="14"/>
    </row>
    <row r="17" spans="2:10" s="6" customFormat="1" ht="16.899999999999999" customHeight="1" x14ac:dyDescent="0.3">
      <c r="B17" s="82" t="s">
        <v>14</v>
      </c>
      <c r="C17" s="76" t="s">
        <v>43</v>
      </c>
      <c r="D17" s="83" t="s">
        <v>41</v>
      </c>
      <c r="E17" s="83" t="s">
        <v>44</v>
      </c>
      <c r="F17" s="79" t="s">
        <v>44</v>
      </c>
      <c r="G17" s="79" t="s">
        <v>44</v>
      </c>
      <c r="H17" s="79" t="s">
        <v>44</v>
      </c>
      <c r="I17" s="79" t="s">
        <v>44</v>
      </c>
      <c r="J17" s="14"/>
    </row>
    <row r="18" spans="2:10" s="6" customFormat="1" ht="16.899999999999999" customHeight="1" x14ac:dyDescent="0.3">
      <c r="B18" s="82">
        <v>10</v>
      </c>
      <c r="C18" s="76" t="s">
        <v>45</v>
      </c>
      <c r="D18" s="83" t="s">
        <v>46</v>
      </c>
      <c r="E18" s="83" t="s">
        <v>46</v>
      </c>
      <c r="F18" s="80" t="s">
        <v>47</v>
      </c>
      <c r="G18" s="81" t="s">
        <v>47</v>
      </c>
      <c r="H18" s="81" t="s">
        <v>47</v>
      </c>
      <c r="I18" s="81" t="s">
        <v>47</v>
      </c>
      <c r="J18" s="14"/>
    </row>
    <row r="19" spans="2:10" s="6" customFormat="1" ht="16.899999999999999" customHeight="1" x14ac:dyDescent="0.3">
      <c r="B19" s="82">
        <v>11</v>
      </c>
      <c r="C19" s="76" t="s">
        <v>48</v>
      </c>
      <c r="D19" s="83" t="s">
        <v>49</v>
      </c>
      <c r="E19" s="86">
        <v>43556</v>
      </c>
      <c r="F19" s="240" t="s">
        <v>50</v>
      </c>
      <c r="G19" s="240" t="s">
        <v>51</v>
      </c>
      <c r="H19" s="240">
        <v>39689</v>
      </c>
      <c r="I19" s="240">
        <v>39689</v>
      </c>
      <c r="J19" s="14"/>
    </row>
    <row r="20" spans="2:10" s="6" customFormat="1" ht="16.899999999999999" customHeight="1" x14ac:dyDescent="0.3">
      <c r="B20" s="82">
        <v>12</v>
      </c>
      <c r="C20" s="76" t="s">
        <v>52</v>
      </c>
      <c r="D20" s="83" t="s">
        <v>53</v>
      </c>
      <c r="E20" s="83" t="s">
        <v>53</v>
      </c>
      <c r="F20" s="79" t="s">
        <v>54</v>
      </c>
      <c r="G20" s="79" t="s">
        <v>54</v>
      </c>
      <c r="H20" s="79" t="s">
        <v>54</v>
      </c>
      <c r="I20" s="79" t="s">
        <v>54</v>
      </c>
      <c r="J20" s="14"/>
    </row>
    <row r="21" spans="2:10" s="6" customFormat="1" ht="16.899999999999999" customHeight="1" x14ac:dyDescent="0.3">
      <c r="B21" s="82">
        <v>13</v>
      </c>
      <c r="C21" s="76" t="s">
        <v>55</v>
      </c>
      <c r="D21" s="83" t="s">
        <v>41</v>
      </c>
      <c r="E21" s="83" t="s">
        <v>41</v>
      </c>
      <c r="F21" s="240" t="s">
        <v>56</v>
      </c>
      <c r="G21" s="240">
        <v>48820</v>
      </c>
      <c r="H21" s="240">
        <v>50646</v>
      </c>
      <c r="I21" s="240">
        <v>52472</v>
      </c>
      <c r="J21" s="14"/>
    </row>
    <row r="22" spans="2:10" s="6" customFormat="1" ht="16.899999999999999" customHeight="1" x14ac:dyDescent="0.3">
      <c r="B22" s="82">
        <v>14</v>
      </c>
      <c r="C22" s="76" t="s">
        <v>57</v>
      </c>
      <c r="D22" s="83" t="s">
        <v>41</v>
      </c>
      <c r="E22" s="83" t="s">
        <v>58</v>
      </c>
      <c r="F22" s="79" t="s">
        <v>58</v>
      </c>
      <c r="G22" s="79" t="s">
        <v>58</v>
      </c>
      <c r="H22" s="79" t="s">
        <v>58</v>
      </c>
      <c r="I22" s="79" t="s">
        <v>58</v>
      </c>
      <c r="J22" s="14"/>
    </row>
    <row r="23" spans="2:10" s="6" customFormat="1" ht="38.25" x14ac:dyDescent="0.3">
      <c r="B23" s="82">
        <v>15</v>
      </c>
      <c r="C23" s="76" t="s">
        <v>59</v>
      </c>
      <c r="D23" s="83" t="s">
        <v>41</v>
      </c>
      <c r="E23" s="83" t="s">
        <v>109</v>
      </c>
      <c r="F23" s="79" t="s">
        <v>60</v>
      </c>
      <c r="G23" s="79" t="s">
        <v>61</v>
      </c>
      <c r="H23" s="79" t="s">
        <v>62</v>
      </c>
      <c r="I23" s="79" t="s">
        <v>63</v>
      </c>
      <c r="J23" s="14"/>
    </row>
    <row r="24" spans="2:10" s="6" customFormat="1" ht="38.25" x14ac:dyDescent="0.3">
      <c r="B24" s="82">
        <v>16</v>
      </c>
      <c r="C24" s="77" t="s">
        <v>64</v>
      </c>
      <c r="D24" s="83" t="s">
        <v>41</v>
      </c>
      <c r="E24" s="83" t="s">
        <v>65</v>
      </c>
      <c r="F24" s="80" t="s">
        <v>41</v>
      </c>
      <c r="G24" s="81" t="s">
        <v>66</v>
      </c>
      <c r="H24" s="81" t="s">
        <v>67</v>
      </c>
      <c r="I24" s="81" t="s">
        <v>68</v>
      </c>
      <c r="J24" s="14"/>
    </row>
    <row r="25" spans="2:10" ht="16.899999999999999" customHeight="1" x14ac:dyDescent="0.3">
      <c r="B25" s="87"/>
      <c r="C25" s="87" t="s">
        <v>555</v>
      </c>
      <c r="D25" s="84"/>
      <c r="E25" s="84"/>
      <c r="F25" s="75"/>
      <c r="G25" s="75"/>
      <c r="H25" s="75"/>
      <c r="I25" s="75"/>
    </row>
    <row r="26" spans="2:10" ht="16.899999999999999" customHeight="1" x14ac:dyDescent="0.3">
      <c r="B26" s="82">
        <v>17</v>
      </c>
      <c r="C26" s="389" t="s">
        <v>69</v>
      </c>
      <c r="D26" s="83" t="s">
        <v>41</v>
      </c>
      <c r="E26" s="83" t="s">
        <v>70</v>
      </c>
      <c r="F26" s="80" t="s">
        <v>70</v>
      </c>
      <c r="G26" s="81" t="s">
        <v>71</v>
      </c>
      <c r="H26" s="81" t="s">
        <v>71</v>
      </c>
      <c r="I26" s="81" t="s">
        <v>71</v>
      </c>
    </row>
    <row r="27" spans="2:10" ht="63.75" x14ac:dyDescent="0.3">
      <c r="B27" s="82">
        <v>18</v>
      </c>
      <c r="C27" s="68" t="s">
        <v>72</v>
      </c>
      <c r="D27" s="83" t="s">
        <v>41</v>
      </c>
      <c r="E27" s="83" t="s">
        <v>110</v>
      </c>
      <c r="F27" s="80" t="s">
        <v>73</v>
      </c>
      <c r="G27" s="81" t="s">
        <v>74</v>
      </c>
      <c r="H27" s="81" t="s">
        <v>75</v>
      </c>
      <c r="I27" s="81" t="s">
        <v>76</v>
      </c>
    </row>
    <row r="28" spans="2:10" ht="16.899999999999999" customHeight="1" x14ac:dyDescent="0.3">
      <c r="B28" s="82">
        <v>19</v>
      </c>
      <c r="C28" s="68" t="s">
        <v>77</v>
      </c>
      <c r="D28" s="83" t="s">
        <v>78</v>
      </c>
      <c r="E28" s="83" t="s">
        <v>78</v>
      </c>
      <c r="F28" s="80" t="s">
        <v>78</v>
      </c>
      <c r="G28" s="81" t="s">
        <v>78</v>
      </c>
      <c r="H28" s="81" t="s">
        <v>78</v>
      </c>
      <c r="I28" s="81" t="s">
        <v>78</v>
      </c>
    </row>
    <row r="29" spans="2:10" ht="16.899999999999999" customHeight="1" x14ac:dyDescent="0.3">
      <c r="B29" s="82" t="s">
        <v>79</v>
      </c>
      <c r="C29" s="68" t="s">
        <v>80</v>
      </c>
      <c r="D29" s="83" t="s">
        <v>81</v>
      </c>
      <c r="E29" s="83" t="s">
        <v>81</v>
      </c>
      <c r="F29" s="80" t="s">
        <v>82</v>
      </c>
      <c r="G29" s="81" t="s">
        <v>82</v>
      </c>
      <c r="H29" s="81" t="s">
        <v>82</v>
      </c>
      <c r="I29" s="81" t="s">
        <v>82</v>
      </c>
    </row>
    <row r="30" spans="2:10" ht="16.899999999999999" customHeight="1" x14ac:dyDescent="0.3">
      <c r="B30" s="82" t="s">
        <v>15</v>
      </c>
      <c r="C30" s="68" t="s">
        <v>83</v>
      </c>
      <c r="D30" s="83" t="s">
        <v>81</v>
      </c>
      <c r="E30" s="83" t="s">
        <v>81</v>
      </c>
      <c r="F30" s="80" t="s">
        <v>82</v>
      </c>
      <c r="G30" s="81" t="s">
        <v>82</v>
      </c>
      <c r="H30" s="81" t="s">
        <v>82</v>
      </c>
      <c r="I30" s="81" t="s">
        <v>82</v>
      </c>
    </row>
    <row r="31" spans="2:10" ht="16.899999999999999" customHeight="1" x14ac:dyDescent="0.3">
      <c r="B31" s="82">
        <v>21</v>
      </c>
      <c r="C31" s="68" t="s">
        <v>84</v>
      </c>
      <c r="D31" s="83" t="s">
        <v>41</v>
      </c>
      <c r="E31" s="83" t="s">
        <v>41</v>
      </c>
      <c r="F31" s="80" t="s">
        <v>41</v>
      </c>
      <c r="G31" s="81" t="s">
        <v>41</v>
      </c>
      <c r="H31" s="81" t="s">
        <v>41</v>
      </c>
      <c r="I31" s="81" t="s">
        <v>41</v>
      </c>
    </row>
    <row r="32" spans="2:10" ht="16.899999999999999" customHeight="1" x14ac:dyDescent="0.3">
      <c r="B32" s="82">
        <v>22</v>
      </c>
      <c r="C32" s="68" t="s">
        <v>85</v>
      </c>
      <c r="D32" s="83" t="s">
        <v>86</v>
      </c>
      <c r="E32" s="83" t="s">
        <v>86</v>
      </c>
      <c r="F32" s="80" t="s">
        <v>86</v>
      </c>
      <c r="G32" s="81" t="s">
        <v>86</v>
      </c>
      <c r="H32" s="81" t="s">
        <v>86</v>
      </c>
      <c r="I32" s="81" t="s">
        <v>86</v>
      </c>
    </row>
    <row r="33" spans="2:9" ht="16.899999999999999" customHeight="1" x14ac:dyDescent="0.3">
      <c r="B33" s="82">
        <v>23</v>
      </c>
      <c r="C33" s="68" t="s">
        <v>87</v>
      </c>
      <c r="D33" s="83" t="s">
        <v>41</v>
      </c>
      <c r="E33" s="83" t="s">
        <v>41</v>
      </c>
      <c r="F33" s="80" t="s">
        <v>88</v>
      </c>
      <c r="G33" s="81" t="s">
        <v>88</v>
      </c>
      <c r="H33" s="81" t="s">
        <v>88</v>
      </c>
      <c r="I33" s="81" t="s">
        <v>88</v>
      </c>
    </row>
    <row r="34" spans="2:9" ht="16.899999999999999" customHeight="1" x14ac:dyDescent="0.3">
      <c r="B34" s="82">
        <v>24</v>
      </c>
      <c r="C34" s="68" t="s">
        <v>89</v>
      </c>
      <c r="D34" s="83" t="s">
        <v>41</v>
      </c>
      <c r="E34" s="83" t="s">
        <v>41</v>
      </c>
      <c r="F34" s="80" t="s">
        <v>41</v>
      </c>
      <c r="G34" s="81" t="s">
        <v>41</v>
      </c>
      <c r="H34" s="81" t="s">
        <v>41</v>
      </c>
      <c r="I34" s="81" t="s">
        <v>41</v>
      </c>
    </row>
    <row r="35" spans="2:9" ht="16.899999999999999" customHeight="1" x14ac:dyDescent="0.3">
      <c r="B35" s="82">
        <v>25</v>
      </c>
      <c r="C35" s="68" t="s">
        <v>90</v>
      </c>
      <c r="D35" s="83" t="s">
        <v>41</v>
      </c>
      <c r="E35" s="83" t="s">
        <v>41</v>
      </c>
      <c r="F35" s="80" t="s">
        <v>41</v>
      </c>
      <c r="G35" s="81" t="s">
        <v>41</v>
      </c>
      <c r="H35" s="81" t="s">
        <v>41</v>
      </c>
      <c r="I35" s="81" t="s">
        <v>41</v>
      </c>
    </row>
    <row r="36" spans="2:9" ht="16.899999999999999" customHeight="1" x14ac:dyDescent="0.3">
      <c r="B36" s="82">
        <v>26</v>
      </c>
      <c r="C36" s="68" t="s">
        <v>91</v>
      </c>
      <c r="D36" s="83" t="s">
        <v>41</v>
      </c>
      <c r="E36" s="83" t="s">
        <v>41</v>
      </c>
      <c r="F36" s="80" t="s">
        <v>41</v>
      </c>
      <c r="G36" s="81" t="s">
        <v>41</v>
      </c>
      <c r="H36" s="81" t="s">
        <v>41</v>
      </c>
      <c r="I36" s="81" t="s">
        <v>41</v>
      </c>
    </row>
    <row r="37" spans="2:9" ht="16.899999999999999" customHeight="1" x14ac:dyDescent="0.3">
      <c r="B37" s="82">
        <v>27</v>
      </c>
      <c r="C37" s="68" t="s">
        <v>92</v>
      </c>
      <c r="D37" s="83" t="s">
        <v>41</v>
      </c>
      <c r="E37" s="83" t="s">
        <v>41</v>
      </c>
      <c r="F37" s="80" t="s">
        <v>41</v>
      </c>
      <c r="G37" s="81" t="s">
        <v>41</v>
      </c>
      <c r="H37" s="81" t="s">
        <v>41</v>
      </c>
      <c r="I37" s="81" t="s">
        <v>41</v>
      </c>
    </row>
    <row r="38" spans="2:9" ht="16.899999999999999" customHeight="1" x14ac:dyDescent="0.3">
      <c r="B38" s="82">
        <v>28</v>
      </c>
      <c r="C38" s="68" t="s">
        <v>93</v>
      </c>
      <c r="D38" s="83" t="s">
        <v>41</v>
      </c>
      <c r="E38" s="83" t="s">
        <v>41</v>
      </c>
      <c r="F38" s="80" t="s">
        <v>41</v>
      </c>
      <c r="G38" s="81" t="s">
        <v>41</v>
      </c>
      <c r="H38" s="81" t="s">
        <v>41</v>
      </c>
      <c r="I38" s="81" t="s">
        <v>41</v>
      </c>
    </row>
    <row r="39" spans="2:9" ht="16.899999999999999" customHeight="1" x14ac:dyDescent="0.3">
      <c r="B39" s="82">
        <v>29</v>
      </c>
      <c r="C39" s="68" t="s">
        <v>94</v>
      </c>
      <c r="D39" s="83" t="s">
        <v>41</v>
      </c>
      <c r="E39" s="83" t="s">
        <v>41</v>
      </c>
      <c r="F39" s="80" t="s">
        <v>41</v>
      </c>
      <c r="G39" s="81" t="s">
        <v>41</v>
      </c>
      <c r="H39" s="81" t="s">
        <v>41</v>
      </c>
      <c r="I39" s="81" t="s">
        <v>41</v>
      </c>
    </row>
    <row r="40" spans="2:9" ht="16.899999999999999" customHeight="1" x14ac:dyDescent="0.3">
      <c r="B40" s="82">
        <v>30</v>
      </c>
      <c r="C40" s="68" t="s">
        <v>95</v>
      </c>
      <c r="D40" s="83" t="s">
        <v>78</v>
      </c>
      <c r="E40" s="83" t="s">
        <v>58</v>
      </c>
      <c r="F40" s="80" t="s">
        <v>78</v>
      </c>
      <c r="G40" s="81" t="s">
        <v>78</v>
      </c>
      <c r="H40" s="81" t="s">
        <v>78</v>
      </c>
      <c r="I40" s="81" t="s">
        <v>78</v>
      </c>
    </row>
    <row r="41" spans="2:9" ht="38.25" x14ac:dyDescent="0.3">
      <c r="B41" s="82">
        <v>31</v>
      </c>
      <c r="C41" s="68" t="s">
        <v>96</v>
      </c>
      <c r="D41" s="83" t="s">
        <v>41</v>
      </c>
      <c r="E41" s="83" t="s">
        <v>97</v>
      </c>
      <c r="F41" s="80" t="s">
        <v>41</v>
      </c>
      <c r="G41" s="81" t="s">
        <v>41</v>
      </c>
      <c r="H41" s="81" t="s">
        <v>41</v>
      </c>
      <c r="I41" s="81" t="s">
        <v>41</v>
      </c>
    </row>
    <row r="42" spans="2:9" ht="16.899999999999999" customHeight="1" x14ac:dyDescent="0.3">
      <c r="B42" s="82">
        <v>32</v>
      </c>
      <c r="C42" s="68" t="s">
        <v>98</v>
      </c>
      <c r="D42" s="83" t="s">
        <v>41</v>
      </c>
      <c r="E42" s="83" t="s">
        <v>99</v>
      </c>
      <c r="F42" s="80" t="s">
        <v>41</v>
      </c>
      <c r="G42" s="81" t="s">
        <v>41</v>
      </c>
      <c r="H42" s="81" t="s">
        <v>41</v>
      </c>
      <c r="I42" s="81" t="s">
        <v>41</v>
      </c>
    </row>
    <row r="43" spans="2:9" ht="16.899999999999999" customHeight="1" x14ac:dyDescent="0.3">
      <c r="B43" s="82">
        <v>33</v>
      </c>
      <c r="C43" s="68" t="s">
        <v>100</v>
      </c>
      <c r="D43" s="83" t="s">
        <v>41</v>
      </c>
      <c r="E43" s="83" t="s">
        <v>101</v>
      </c>
      <c r="F43" s="80" t="s">
        <v>41</v>
      </c>
      <c r="G43" s="81" t="s">
        <v>41</v>
      </c>
      <c r="H43" s="81" t="s">
        <v>41</v>
      </c>
      <c r="I43" s="81" t="s">
        <v>41</v>
      </c>
    </row>
    <row r="44" spans="2:9" ht="114.75" x14ac:dyDescent="0.3">
      <c r="B44" s="82">
        <v>34</v>
      </c>
      <c r="C44" s="68" t="s">
        <v>102</v>
      </c>
      <c r="D44" s="83" t="s">
        <v>41</v>
      </c>
      <c r="E44" s="83" t="s">
        <v>103</v>
      </c>
      <c r="F44" s="80" t="s">
        <v>41</v>
      </c>
      <c r="G44" s="81" t="s">
        <v>41</v>
      </c>
      <c r="H44" s="81" t="s">
        <v>41</v>
      </c>
      <c r="I44" s="81" t="s">
        <v>41</v>
      </c>
    </row>
    <row r="45" spans="2:9" ht="25.5" x14ac:dyDescent="0.3">
      <c r="B45" s="82">
        <v>35</v>
      </c>
      <c r="C45" s="68" t="s">
        <v>104</v>
      </c>
      <c r="D45" s="83" t="s">
        <v>41</v>
      </c>
      <c r="E45" s="83" t="s">
        <v>105</v>
      </c>
      <c r="F45" s="80" t="s">
        <v>106</v>
      </c>
      <c r="G45" s="81" t="s">
        <v>106</v>
      </c>
      <c r="H45" s="81" t="s">
        <v>106</v>
      </c>
      <c r="I45" s="81" t="s">
        <v>106</v>
      </c>
    </row>
    <row r="46" spans="2:9" ht="16.899999999999999" customHeight="1" x14ac:dyDescent="0.3">
      <c r="B46" s="82">
        <v>36</v>
      </c>
      <c r="C46" s="68" t="s">
        <v>107</v>
      </c>
      <c r="D46" s="83" t="s">
        <v>78</v>
      </c>
      <c r="E46" s="83" t="s">
        <v>78</v>
      </c>
      <c r="F46" s="80" t="s">
        <v>78</v>
      </c>
      <c r="G46" s="81" t="s">
        <v>78</v>
      </c>
      <c r="H46" s="81" t="s">
        <v>78</v>
      </c>
      <c r="I46" s="81" t="s">
        <v>78</v>
      </c>
    </row>
    <row r="47" spans="2:9" ht="16.899999999999999" customHeight="1" x14ac:dyDescent="0.3">
      <c r="B47" s="82">
        <v>37</v>
      </c>
      <c r="C47" s="68" t="s">
        <v>108</v>
      </c>
      <c r="D47" s="83" t="s">
        <v>41</v>
      </c>
      <c r="E47" s="83" t="s">
        <v>41</v>
      </c>
      <c r="F47" s="80" t="s">
        <v>41</v>
      </c>
      <c r="G47" s="81" t="s">
        <v>41</v>
      </c>
      <c r="H47" s="81" t="s">
        <v>41</v>
      </c>
      <c r="I47" s="81" t="s">
        <v>41</v>
      </c>
    </row>
    <row r="48" spans="2:9" ht="16.899999999999999" customHeight="1" x14ac:dyDescent="0.3">
      <c r="B48" s="405" t="s">
        <v>556</v>
      </c>
      <c r="C48" s="405"/>
      <c r="D48" s="405"/>
      <c r="E48" s="405"/>
      <c r="F48" s="405"/>
      <c r="G48" s="405"/>
      <c r="H48" s="405"/>
      <c r="I48" s="405"/>
    </row>
  </sheetData>
  <mergeCells count="6">
    <mergeCell ref="B1:C1"/>
    <mergeCell ref="B48:I48"/>
    <mergeCell ref="B3:C3"/>
    <mergeCell ref="D3:E3"/>
    <mergeCell ref="F3:G3"/>
    <mergeCell ref="H3:I3"/>
  </mergeCells>
  <hyperlinks>
    <hyperlink ref="B1:C1" location="'Table of Contents'!A1" display="Go back to Table of Contents" xr:uid="{181A4F7F-3493-454B-851E-CA51B0A93EE5}"/>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69883-C472-49B7-9B9F-F2761E70336E}">
  <sheetPr codeName="Sheet6">
    <tabColor theme="3"/>
  </sheetPr>
  <dimension ref="B1:E111"/>
  <sheetViews>
    <sheetView showGridLines="0" topLeftCell="A76" workbookViewId="0">
      <selection activeCell="C106" sqref="C106"/>
    </sheetView>
  </sheetViews>
  <sheetFormatPr defaultRowHeight="16.5" x14ac:dyDescent="0.3"/>
  <cols>
    <col min="1" max="1" width="2.88671875" customWidth="1"/>
    <col min="2" max="2" width="5" style="16" customWidth="1"/>
    <col min="3" max="3" width="79.44140625" bestFit="1" customWidth="1"/>
    <col min="4" max="4" width="20.88671875" style="7" bestFit="1" customWidth="1"/>
    <col min="5" max="5" width="8.5546875" customWidth="1"/>
  </cols>
  <sheetData>
    <row r="1" spans="2:5" ht="16.899999999999999" customHeight="1" x14ac:dyDescent="0.3">
      <c r="B1" s="404" t="s">
        <v>302</v>
      </c>
      <c r="C1" s="404"/>
      <c r="D1" s="328"/>
    </row>
    <row r="2" spans="2:5" ht="16.899999999999999" customHeight="1" x14ac:dyDescent="0.3"/>
    <row r="3" spans="2:5" ht="30" customHeight="1" x14ac:dyDescent="0.3">
      <c r="B3" s="396" t="s">
        <v>610</v>
      </c>
      <c r="C3" s="396"/>
      <c r="D3" s="207"/>
    </row>
    <row r="4" spans="2:5" ht="16.899999999999999" customHeight="1" x14ac:dyDescent="0.3"/>
    <row r="5" spans="2:5" s="18" customFormat="1" ht="16.899999999999999" customHeight="1" x14ac:dyDescent="0.3">
      <c r="B5" s="408" t="s">
        <v>112</v>
      </c>
      <c r="C5" s="408"/>
      <c r="D5" s="140" t="s">
        <v>601</v>
      </c>
      <c r="E5" s="17"/>
    </row>
    <row r="6" spans="2:5" s="6" customFormat="1" x14ac:dyDescent="0.3">
      <c r="B6" s="82">
        <v>1</v>
      </c>
      <c r="C6" s="390" t="s">
        <v>113</v>
      </c>
      <c r="D6" s="90">
        <v>365080.20111999998</v>
      </c>
      <c r="E6" s="9"/>
    </row>
    <row r="7" spans="2:5" s="6" customFormat="1" ht="16.899999999999999" customHeight="1" x14ac:dyDescent="0.3">
      <c r="B7" s="82"/>
      <c r="C7" s="76" t="s">
        <v>114</v>
      </c>
      <c r="D7" s="90">
        <v>41361.667999999998</v>
      </c>
      <c r="E7" s="11"/>
    </row>
    <row r="8" spans="2:5" s="6" customFormat="1" ht="16.899999999999999" customHeight="1" x14ac:dyDescent="0.3">
      <c r="B8" s="82"/>
      <c r="C8" s="76" t="s">
        <v>115</v>
      </c>
      <c r="D8" s="90">
        <v>323718.53311999998</v>
      </c>
      <c r="E8" s="12"/>
    </row>
    <row r="9" spans="2:5" s="6" customFormat="1" ht="16.899999999999999" customHeight="1" x14ac:dyDescent="0.3">
      <c r="B9" s="82"/>
      <c r="C9" s="76" t="s">
        <v>116</v>
      </c>
      <c r="D9" s="90" t="s">
        <v>117</v>
      </c>
      <c r="E9" s="12"/>
    </row>
    <row r="10" spans="2:5" s="6" customFormat="1" ht="16.899999999999999" customHeight="1" x14ac:dyDescent="0.3">
      <c r="B10" s="82">
        <v>2</v>
      </c>
      <c r="C10" s="76" t="s">
        <v>118</v>
      </c>
      <c r="D10" s="90">
        <v>850320.348</v>
      </c>
      <c r="E10" s="12"/>
    </row>
    <row r="11" spans="2:5" s="6" customFormat="1" ht="20.45" customHeight="1" x14ac:dyDescent="0.3">
      <c r="B11" s="82">
        <v>3</v>
      </c>
      <c r="C11" s="76" t="s">
        <v>119</v>
      </c>
      <c r="D11" s="90">
        <v>-57005.794000000002</v>
      </c>
      <c r="E11" s="12"/>
    </row>
    <row r="12" spans="2:5" s="6" customFormat="1" ht="16.899999999999999" customHeight="1" x14ac:dyDescent="0.3">
      <c r="B12" s="82" t="s">
        <v>120</v>
      </c>
      <c r="C12" s="76" t="s">
        <v>121</v>
      </c>
      <c r="D12" s="90" t="s">
        <v>117</v>
      </c>
      <c r="E12" s="13"/>
    </row>
    <row r="13" spans="2:5" s="6" customFormat="1" x14ac:dyDescent="0.3">
      <c r="B13" s="82">
        <v>4</v>
      </c>
      <c r="C13" s="76" t="s">
        <v>122</v>
      </c>
      <c r="D13" s="90" t="s">
        <v>123</v>
      </c>
      <c r="E13" s="14"/>
    </row>
    <row r="14" spans="2:5" s="6" customFormat="1" x14ac:dyDescent="0.3">
      <c r="B14" s="82">
        <v>5</v>
      </c>
      <c r="C14" s="76" t="s">
        <v>124</v>
      </c>
      <c r="D14" s="90" t="s">
        <v>117</v>
      </c>
      <c r="E14" s="14"/>
    </row>
    <row r="15" spans="2:5" s="6" customFormat="1" ht="16.899999999999999" customHeight="1" x14ac:dyDescent="0.3">
      <c r="B15" s="82" t="s">
        <v>125</v>
      </c>
      <c r="C15" s="76" t="s">
        <v>126</v>
      </c>
      <c r="D15" s="90">
        <v>14258.281000000001</v>
      </c>
      <c r="E15" s="14"/>
    </row>
    <row r="16" spans="2:5" s="6" customFormat="1" ht="16.899999999999999" customHeight="1" x14ac:dyDescent="0.3">
      <c r="B16" s="82">
        <v>6</v>
      </c>
      <c r="C16" s="76" t="s">
        <v>127</v>
      </c>
      <c r="D16" s="90">
        <v>1172653.0361200001</v>
      </c>
      <c r="E16" s="14"/>
    </row>
    <row r="17" spans="2:5" s="6" customFormat="1" ht="16.899999999999999" customHeight="1" x14ac:dyDescent="0.3">
      <c r="B17" s="408" t="s">
        <v>128</v>
      </c>
      <c r="C17" s="408"/>
      <c r="D17" s="140" t="s">
        <v>601</v>
      </c>
    </row>
    <row r="18" spans="2:5" s="6" customFormat="1" x14ac:dyDescent="0.3">
      <c r="B18" s="82">
        <v>7</v>
      </c>
      <c r="C18" s="390" t="s">
        <v>129</v>
      </c>
      <c r="D18" s="90">
        <v>-3236.4993100000002</v>
      </c>
      <c r="E18" s="14"/>
    </row>
    <row r="19" spans="2:5" s="6" customFormat="1" ht="16.899999999999999" customHeight="1" x14ac:dyDescent="0.3">
      <c r="B19" s="82">
        <v>8</v>
      </c>
      <c r="C19" s="76" t="s">
        <v>130</v>
      </c>
      <c r="D19" s="90">
        <v>-149117.288</v>
      </c>
      <c r="E19" s="14"/>
    </row>
    <row r="20" spans="2:5" s="6" customFormat="1" ht="16.899999999999999" customHeight="1" x14ac:dyDescent="0.3">
      <c r="B20" s="82">
        <v>9</v>
      </c>
      <c r="C20" s="76" t="s">
        <v>131</v>
      </c>
      <c r="D20" s="90" t="s">
        <v>117</v>
      </c>
      <c r="E20" s="14"/>
    </row>
    <row r="21" spans="2:5" s="6" customFormat="1" ht="25.5" x14ac:dyDescent="0.3">
      <c r="B21" s="82">
        <v>10</v>
      </c>
      <c r="C21" s="76" t="s">
        <v>132</v>
      </c>
      <c r="D21" s="90">
        <v>-3369.7682799999998</v>
      </c>
      <c r="E21" s="14"/>
    </row>
    <row r="22" spans="2:5" s="6" customFormat="1" x14ac:dyDescent="0.3">
      <c r="B22" s="82">
        <v>11</v>
      </c>
      <c r="C22" s="76" t="s">
        <v>133</v>
      </c>
      <c r="D22" s="90">
        <v>14567.679</v>
      </c>
      <c r="E22" s="14"/>
    </row>
    <row r="23" spans="2:5" s="6" customFormat="1" x14ac:dyDescent="0.3">
      <c r="B23" s="82">
        <v>12</v>
      </c>
      <c r="C23" s="77" t="s">
        <v>134</v>
      </c>
      <c r="D23" s="90">
        <v>-5073.1986299999999</v>
      </c>
      <c r="E23" s="14"/>
    </row>
    <row r="24" spans="2:5" ht="16.899999999999999" customHeight="1" x14ac:dyDescent="0.3">
      <c r="B24" s="82">
        <v>13</v>
      </c>
      <c r="C24" s="68" t="s">
        <v>135</v>
      </c>
      <c r="D24" s="90" t="s">
        <v>123</v>
      </c>
    </row>
    <row r="25" spans="2:5" x14ac:dyDescent="0.3">
      <c r="B25" s="82">
        <v>14</v>
      </c>
      <c r="C25" s="68" t="s">
        <v>136</v>
      </c>
      <c r="D25" s="90">
        <v>831.42399999999998</v>
      </c>
    </row>
    <row r="26" spans="2:5" ht="16.899999999999999" customHeight="1" x14ac:dyDescent="0.3">
      <c r="B26" s="82">
        <v>15</v>
      </c>
      <c r="C26" s="68" t="s">
        <v>137</v>
      </c>
      <c r="D26" s="90" t="s">
        <v>123</v>
      </c>
    </row>
    <row r="27" spans="2:5" ht="16.899999999999999" customHeight="1" x14ac:dyDescent="0.3">
      <c r="B27" s="82">
        <v>16</v>
      </c>
      <c r="C27" s="68" t="s">
        <v>138</v>
      </c>
      <c r="D27" s="90">
        <v>-6259.1951799999997</v>
      </c>
    </row>
    <row r="28" spans="2:5" ht="25.5" x14ac:dyDescent="0.3">
      <c r="B28" s="82">
        <v>17</v>
      </c>
      <c r="C28" s="68" t="s">
        <v>139</v>
      </c>
      <c r="D28" s="90" t="s">
        <v>123</v>
      </c>
    </row>
    <row r="29" spans="2:5" ht="25.5" x14ac:dyDescent="0.3">
      <c r="B29" s="82">
        <v>18</v>
      </c>
      <c r="C29" s="68" t="s">
        <v>140</v>
      </c>
      <c r="D29" s="90" t="s">
        <v>123</v>
      </c>
    </row>
    <row r="30" spans="2:5" ht="25.5" x14ac:dyDescent="0.3">
      <c r="B30" s="82">
        <v>19</v>
      </c>
      <c r="C30" s="68" t="s">
        <v>141</v>
      </c>
      <c r="D30" s="90" t="s">
        <v>123</v>
      </c>
    </row>
    <row r="31" spans="2:5" x14ac:dyDescent="0.3">
      <c r="B31" s="82">
        <v>20</v>
      </c>
      <c r="C31" s="68" t="s">
        <v>131</v>
      </c>
      <c r="D31" s="90" t="s">
        <v>123</v>
      </c>
    </row>
    <row r="32" spans="2:5" x14ac:dyDescent="0.3">
      <c r="B32" s="82" t="s">
        <v>79</v>
      </c>
      <c r="C32" s="68" t="s">
        <v>142</v>
      </c>
      <c r="D32" s="90" t="s">
        <v>123</v>
      </c>
    </row>
    <row r="33" spans="2:4" ht="16.899999999999999" customHeight="1" x14ac:dyDescent="0.3">
      <c r="B33" s="82" t="s">
        <v>15</v>
      </c>
      <c r="C33" s="68" t="s">
        <v>144</v>
      </c>
      <c r="D33" s="90" t="s">
        <v>123</v>
      </c>
    </row>
    <row r="34" spans="2:4" x14ac:dyDescent="0.3">
      <c r="B34" s="82" t="s">
        <v>145</v>
      </c>
      <c r="C34" s="68" t="s">
        <v>146</v>
      </c>
      <c r="D34" s="90" t="s">
        <v>123</v>
      </c>
    </row>
    <row r="35" spans="2:4" x14ac:dyDescent="0.3">
      <c r="B35" s="82" t="s">
        <v>147</v>
      </c>
      <c r="C35" s="68" t="s">
        <v>148</v>
      </c>
      <c r="D35" s="90" t="s">
        <v>123</v>
      </c>
    </row>
    <row r="36" spans="2:4" ht="25.5" x14ac:dyDescent="0.3">
      <c r="B36" s="82">
        <v>21</v>
      </c>
      <c r="C36" s="68" t="s">
        <v>149</v>
      </c>
      <c r="D36" s="90" t="s">
        <v>123</v>
      </c>
    </row>
    <row r="37" spans="2:4" x14ac:dyDescent="0.3">
      <c r="B37" s="82">
        <v>22</v>
      </c>
      <c r="C37" s="68" t="s">
        <v>150</v>
      </c>
      <c r="D37" s="90" t="s">
        <v>123</v>
      </c>
    </row>
    <row r="38" spans="2:4" ht="25.5" x14ac:dyDescent="0.3">
      <c r="B38" s="82">
        <v>23</v>
      </c>
      <c r="C38" s="68" t="s">
        <v>151</v>
      </c>
      <c r="D38" s="90" t="s">
        <v>123</v>
      </c>
    </row>
    <row r="39" spans="2:4" x14ac:dyDescent="0.3">
      <c r="B39" s="82">
        <v>24</v>
      </c>
      <c r="C39" s="68" t="s">
        <v>131</v>
      </c>
      <c r="D39" s="90" t="s">
        <v>123</v>
      </c>
    </row>
    <row r="40" spans="2:4" x14ac:dyDescent="0.3">
      <c r="B40" s="82">
        <v>25</v>
      </c>
      <c r="C40" s="68" t="s">
        <v>152</v>
      </c>
      <c r="D40" s="90" t="s">
        <v>123</v>
      </c>
    </row>
    <row r="41" spans="2:4" x14ac:dyDescent="0.3">
      <c r="B41" s="82" t="s">
        <v>153</v>
      </c>
      <c r="C41" s="68" t="s">
        <v>154</v>
      </c>
      <c r="D41" s="90" t="s">
        <v>123</v>
      </c>
    </row>
    <row r="42" spans="2:4" x14ac:dyDescent="0.3">
      <c r="B42" s="82" t="s">
        <v>155</v>
      </c>
      <c r="C42" s="68" t="s">
        <v>156</v>
      </c>
      <c r="D42" s="90" t="s">
        <v>123</v>
      </c>
    </row>
    <row r="43" spans="2:4" x14ac:dyDescent="0.3">
      <c r="B43" s="82">
        <v>26</v>
      </c>
      <c r="C43" s="68" t="s">
        <v>131</v>
      </c>
      <c r="D43" s="90" t="s">
        <v>123</v>
      </c>
    </row>
    <row r="44" spans="2:4" x14ac:dyDescent="0.3">
      <c r="B44" s="82">
        <v>27</v>
      </c>
      <c r="C44" s="68" t="s">
        <v>157</v>
      </c>
      <c r="D44" s="90" t="s">
        <v>123</v>
      </c>
    </row>
    <row r="45" spans="2:4" x14ac:dyDescent="0.3">
      <c r="B45" s="82">
        <v>28</v>
      </c>
      <c r="C45" s="68" t="s">
        <v>158</v>
      </c>
      <c r="D45" s="90">
        <v>-151656.84640000001</v>
      </c>
    </row>
    <row r="46" spans="2:4" x14ac:dyDescent="0.3">
      <c r="B46" s="82">
        <v>29</v>
      </c>
      <c r="C46" s="68" t="s">
        <v>159</v>
      </c>
      <c r="D46" s="90">
        <v>1020996.18972</v>
      </c>
    </row>
    <row r="47" spans="2:4" s="6" customFormat="1" ht="16.899999999999999" customHeight="1" x14ac:dyDescent="0.3">
      <c r="B47" s="408" t="s">
        <v>160</v>
      </c>
      <c r="C47" s="408"/>
      <c r="D47" s="140" t="s">
        <v>601</v>
      </c>
    </row>
    <row r="48" spans="2:4" x14ac:dyDescent="0.3">
      <c r="B48" s="82">
        <v>30</v>
      </c>
      <c r="C48" s="389" t="s">
        <v>113</v>
      </c>
      <c r="D48" s="90" t="s">
        <v>123</v>
      </c>
    </row>
    <row r="49" spans="2:4" x14ac:dyDescent="0.3">
      <c r="B49" s="82">
        <v>31</v>
      </c>
      <c r="C49" s="68" t="s">
        <v>161</v>
      </c>
      <c r="D49" s="90" t="s">
        <v>123</v>
      </c>
    </row>
    <row r="50" spans="2:4" x14ac:dyDescent="0.3">
      <c r="B50" s="82">
        <v>32</v>
      </c>
      <c r="C50" s="68" t="s">
        <v>162</v>
      </c>
      <c r="D50" s="90" t="s">
        <v>123</v>
      </c>
    </row>
    <row r="51" spans="2:4" x14ac:dyDescent="0.3">
      <c r="B51" s="82">
        <v>33</v>
      </c>
      <c r="C51" s="68" t="s">
        <v>163</v>
      </c>
      <c r="D51" s="90" t="s">
        <v>123</v>
      </c>
    </row>
    <row r="52" spans="2:4" ht="25.5" x14ac:dyDescent="0.3">
      <c r="B52" s="82">
        <v>34</v>
      </c>
      <c r="C52" s="68" t="s">
        <v>164</v>
      </c>
      <c r="D52" s="210">
        <f>45588070.1288791/1000</f>
        <v>45588.070128879102</v>
      </c>
    </row>
    <row r="53" spans="2:4" x14ac:dyDescent="0.3">
      <c r="B53" s="82">
        <v>35</v>
      </c>
      <c r="C53" s="68" t="s">
        <v>165</v>
      </c>
      <c r="D53" s="210" t="s">
        <v>123</v>
      </c>
    </row>
    <row r="54" spans="2:4" x14ac:dyDescent="0.3">
      <c r="B54" s="82">
        <v>36</v>
      </c>
      <c r="C54" s="68" t="s">
        <v>166</v>
      </c>
      <c r="D54" s="210">
        <f>45588070.1288791/1000</f>
        <v>45588.070128879102</v>
      </c>
    </row>
    <row r="55" spans="2:4" s="6" customFormat="1" ht="16.899999999999999" customHeight="1" x14ac:dyDescent="0.3">
      <c r="B55" s="408" t="s">
        <v>167</v>
      </c>
      <c r="C55" s="408"/>
      <c r="D55" s="140" t="s">
        <v>601</v>
      </c>
    </row>
    <row r="56" spans="2:4" x14ac:dyDescent="0.3">
      <c r="B56" s="82">
        <v>37</v>
      </c>
      <c r="C56" s="389" t="s">
        <v>168</v>
      </c>
      <c r="D56" s="90" t="s">
        <v>557</v>
      </c>
    </row>
    <row r="57" spans="2:4" ht="25.5" x14ac:dyDescent="0.3">
      <c r="B57" s="82">
        <v>38</v>
      </c>
      <c r="C57" s="68" t="s">
        <v>169</v>
      </c>
      <c r="D57" s="90" t="s">
        <v>557</v>
      </c>
    </row>
    <row r="58" spans="2:4" ht="25.5" x14ac:dyDescent="0.3">
      <c r="B58" s="82">
        <v>39</v>
      </c>
      <c r="C58" s="68" t="s">
        <v>170</v>
      </c>
      <c r="D58" s="90" t="s">
        <v>123</v>
      </c>
    </row>
    <row r="59" spans="2:4" ht="25.5" x14ac:dyDescent="0.3">
      <c r="B59" s="82">
        <v>40</v>
      </c>
      <c r="C59" s="68" t="s">
        <v>171</v>
      </c>
      <c r="D59" s="90" t="s">
        <v>123</v>
      </c>
    </row>
    <row r="60" spans="2:4" x14ac:dyDescent="0.3">
      <c r="B60" s="82">
        <v>41</v>
      </c>
      <c r="C60" s="68" t="s">
        <v>131</v>
      </c>
      <c r="D60" s="90" t="s">
        <v>123</v>
      </c>
    </row>
    <row r="61" spans="2:4" x14ac:dyDescent="0.3">
      <c r="B61" s="82">
        <v>42</v>
      </c>
      <c r="C61" s="68" t="s">
        <v>172</v>
      </c>
      <c r="D61" s="90" t="s">
        <v>123</v>
      </c>
    </row>
    <row r="62" spans="2:4" x14ac:dyDescent="0.3">
      <c r="B62" s="82">
        <v>43</v>
      </c>
      <c r="C62" s="68" t="s">
        <v>173</v>
      </c>
      <c r="D62" s="90" t="s">
        <v>123</v>
      </c>
    </row>
    <row r="63" spans="2:4" x14ac:dyDescent="0.3">
      <c r="B63" s="82">
        <v>44</v>
      </c>
      <c r="C63" s="68" t="s">
        <v>174</v>
      </c>
      <c r="D63" s="90" t="s">
        <v>123</v>
      </c>
    </row>
    <row r="64" spans="2:4" x14ac:dyDescent="0.3">
      <c r="B64" s="82">
        <v>45</v>
      </c>
      <c r="C64" s="68" t="s">
        <v>175</v>
      </c>
      <c r="D64" s="210">
        <f>1066584259.61948/1000</f>
        <v>1066584.25961948</v>
      </c>
    </row>
    <row r="65" spans="2:4" s="6" customFormat="1" x14ac:dyDescent="0.3">
      <c r="B65" s="408" t="s">
        <v>176</v>
      </c>
      <c r="C65" s="408"/>
      <c r="D65" s="140" t="s">
        <v>601</v>
      </c>
    </row>
    <row r="66" spans="2:4" x14ac:dyDescent="0.3">
      <c r="B66" s="82">
        <v>46</v>
      </c>
      <c r="C66" s="389" t="s">
        <v>113</v>
      </c>
      <c r="D66" s="90" t="s">
        <v>117</v>
      </c>
    </row>
    <row r="67" spans="2:4" x14ac:dyDescent="0.3">
      <c r="B67" s="82">
        <v>47</v>
      </c>
      <c r="C67" s="68" t="s">
        <v>177</v>
      </c>
      <c r="D67" s="90" t="s">
        <v>117</v>
      </c>
    </row>
    <row r="68" spans="2:4" ht="25.5" x14ac:dyDescent="0.3">
      <c r="B68" s="82">
        <v>48</v>
      </c>
      <c r="C68" s="68" t="s">
        <v>178</v>
      </c>
      <c r="D68" s="210">
        <v>82328.727892864146</v>
      </c>
    </row>
    <row r="69" spans="2:4" x14ac:dyDescent="0.3">
      <c r="B69" s="82">
        <v>49</v>
      </c>
      <c r="C69" s="68" t="s">
        <v>165</v>
      </c>
      <c r="D69" s="210">
        <v>1047.5002892117477</v>
      </c>
    </row>
    <row r="70" spans="2:4" x14ac:dyDescent="0.3">
      <c r="B70" s="82">
        <v>50</v>
      </c>
      <c r="C70" s="68" t="s">
        <v>179</v>
      </c>
      <c r="D70" s="210" t="s">
        <v>123</v>
      </c>
    </row>
    <row r="71" spans="2:4" x14ac:dyDescent="0.3">
      <c r="B71" s="82">
        <v>51</v>
      </c>
      <c r="C71" s="68" t="s">
        <v>180</v>
      </c>
      <c r="D71" s="210">
        <v>82328.727892864146</v>
      </c>
    </row>
    <row r="72" spans="2:4" s="6" customFormat="1" x14ac:dyDescent="0.3">
      <c r="B72" s="408" t="s">
        <v>181</v>
      </c>
      <c r="C72" s="408"/>
      <c r="D72" s="140" t="s">
        <v>601</v>
      </c>
    </row>
    <row r="73" spans="2:4" x14ac:dyDescent="0.3">
      <c r="B73" s="82">
        <v>52</v>
      </c>
      <c r="C73" s="389" t="s">
        <v>182</v>
      </c>
      <c r="D73" s="90" t="s">
        <v>117</v>
      </c>
    </row>
    <row r="74" spans="2:4" ht="25.5" x14ac:dyDescent="0.3">
      <c r="B74" s="82">
        <v>53</v>
      </c>
      <c r="C74" s="68" t="s">
        <v>183</v>
      </c>
      <c r="D74" s="90" t="s">
        <v>557</v>
      </c>
    </row>
    <row r="75" spans="2:4" ht="25.5" x14ac:dyDescent="0.3">
      <c r="B75" s="82">
        <v>54</v>
      </c>
      <c r="C75" s="68" t="s">
        <v>184</v>
      </c>
      <c r="D75" s="90" t="s">
        <v>557</v>
      </c>
    </row>
    <row r="76" spans="2:4" ht="25.5" x14ac:dyDescent="0.3">
      <c r="B76" s="82">
        <v>55</v>
      </c>
      <c r="C76" s="68" t="s">
        <v>185</v>
      </c>
      <c r="D76" s="90" t="s">
        <v>123</v>
      </c>
    </row>
    <row r="77" spans="2:4" x14ac:dyDescent="0.3">
      <c r="B77" s="82">
        <v>56</v>
      </c>
      <c r="C77" s="68" t="s">
        <v>131</v>
      </c>
      <c r="D77" s="90" t="s">
        <v>557</v>
      </c>
    </row>
    <row r="78" spans="2:4" x14ac:dyDescent="0.3">
      <c r="B78" s="82">
        <v>57</v>
      </c>
      <c r="C78" s="68" t="s">
        <v>186</v>
      </c>
      <c r="D78" s="90" t="s">
        <v>557</v>
      </c>
    </row>
    <row r="79" spans="2:4" x14ac:dyDescent="0.3">
      <c r="B79" s="82">
        <v>58</v>
      </c>
      <c r="C79" s="68" t="s">
        <v>187</v>
      </c>
      <c r="D79" s="210">
        <v>82328.727892864146</v>
      </c>
    </row>
    <row r="80" spans="2:4" x14ac:dyDescent="0.3">
      <c r="B80" s="82">
        <v>59</v>
      </c>
      <c r="C80" s="68" t="s">
        <v>188</v>
      </c>
      <c r="D80" s="210">
        <f>D79+D64</f>
        <v>1148912.987512344</v>
      </c>
    </row>
    <row r="81" spans="2:4" x14ac:dyDescent="0.3">
      <c r="B81" s="82">
        <v>60</v>
      </c>
      <c r="C81" s="68" t="s">
        <v>189</v>
      </c>
      <c r="D81" s="210">
        <v>4194667.4410210801</v>
      </c>
    </row>
    <row r="82" spans="2:4" s="6" customFormat="1" x14ac:dyDescent="0.3">
      <c r="B82" s="408" t="s">
        <v>190</v>
      </c>
      <c r="C82" s="408"/>
      <c r="D82" s="140" t="s">
        <v>601</v>
      </c>
    </row>
    <row r="83" spans="2:4" x14ac:dyDescent="0.3">
      <c r="B83" s="82">
        <v>61</v>
      </c>
      <c r="C83" s="389" t="s">
        <v>191</v>
      </c>
      <c r="D83" s="211">
        <v>0.2434033695987278</v>
      </c>
    </row>
    <row r="84" spans="2:4" x14ac:dyDescent="0.3">
      <c r="B84" s="82">
        <v>62</v>
      </c>
      <c r="C84" s="68" t="s">
        <v>192</v>
      </c>
      <c r="D84" s="211">
        <v>0.25427147077000489</v>
      </c>
    </row>
    <row r="85" spans="2:4" x14ac:dyDescent="0.3">
      <c r="B85" s="82">
        <v>63</v>
      </c>
      <c r="C85" s="68" t="s">
        <v>193</v>
      </c>
      <c r="D85" s="211">
        <v>0.27389846844737498</v>
      </c>
    </row>
    <row r="86" spans="2:4" ht="38.25" x14ac:dyDescent="0.3">
      <c r="B86" s="82">
        <v>64</v>
      </c>
      <c r="C86" s="68" t="s">
        <v>194</v>
      </c>
      <c r="D86" s="211">
        <v>7.0081000000000004E-2</v>
      </c>
    </row>
    <row r="87" spans="2:4" x14ac:dyDescent="0.3">
      <c r="B87" s="82">
        <v>65</v>
      </c>
      <c r="C87" s="68" t="s">
        <v>195</v>
      </c>
      <c r="D87" s="91">
        <v>2.5000000000000001E-2</v>
      </c>
    </row>
    <row r="88" spans="2:4" x14ac:dyDescent="0.3">
      <c r="B88" s="82">
        <v>66</v>
      </c>
      <c r="C88" s="68" t="s">
        <v>196</v>
      </c>
      <c r="D88" s="91">
        <v>1E-4</v>
      </c>
    </row>
    <row r="89" spans="2:4" x14ac:dyDescent="0.3">
      <c r="B89" s="82">
        <v>67</v>
      </c>
      <c r="C89" s="68" t="s">
        <v>197</v>
      </c>
      <c r="D89" s="91">
        <v>0</v>
      </c>
    </row>
    <row r="90" spans="2:4" x14ac:dyDescent="0.3">
      <c r="B90" s="82" t="s">
        <v>198</v>
      </c>
      <c r="C90" s="68" t="s">
        <v>199</v>
      </c>
      <c r="D90" s="91">
        <v>0</v>
      </c>
    </row>
    <row r="91" spans="2:4" x14ac:dyDescent="0.3">
      <c r="B91" s="82">
        <v>68</v>
      </c>
      <c r="C91" s="68" t="s">
        <v>200</v>
      </c>
      <c r="D91" s="211">
        <v>0.1494033696534155</v>
      </c>
    </row>
    <row r="92" spans="2:4" x14ac:dyDescent="0.3">
      <c r="B92" s="82">
        <v>69</v>
      </c>
      <c r="C92" s="68" t="s">
        <v>201</v>
      </c>
      <c r="D92" s="90" t="s">
        <v>117</v>
      </c>
    </row>
    <row r="93" spans="2:4" x14ac:dyDescent="0.3">
      <c r="B93" s="82">
        <v>70</v>
      </c>
      <c r="C93" s="68" t="s">
        <v>201</v>
      </c>
      <c r="D93" s="90" t="s">
        <v>557</v>
      </c>
    </row>
    <row r="94" spans="2:4" x14ac:dyDescent="0.3">
      <c r="B94" s="82">
        <v>71</v>
      </c>
      <c r="C94" s="68" t="s">
        <v>201</v>
      </c>
      <c r="D94" s="90" t="s">
        <v>557</v>
      </c>
    </row>
    <row r="95" spans="2:4" s="6" customFormat="1" x14ac:dyDescent="0.3">
      <c r="B95" s="408" t="s">
        <v>202</v>
      </c>
      <c r="C95" s="408"/>
      <c r="D95" s="140" t="s">
        <v>601</v>
      </c>
    </row>
    <row r="96" spans="2:4" ht="25.5" x14ac:dyDescent="0.3">
      <c r="B96" s="82">
        <v>72</v>
      </c>
      <c r="C96" s="389" t="s">
        <v>203</v>
      </c>
      <c r="D96" s="90">
        <v>148</v>
      </c>
    </row>
    <row r="97" spans="2:4" ht="25.5" x14ac:dyDescent="0.3">
      <c r="B97" s="82">
        <v>73</v>
      </c>
      <c r="C97" s="68" t="s">
        <v>204</v>
      </c>
      <c r="D97" s="90" t="s">
        <v>117</v>
      </c>
    </row>
    <row r="98" spans="2:4" x14ac:dyDescent="0.3">
      <c r="B98" s="82">
        <v>74</v>
      </c>
      <c r="C98" s="68" t="s">
        <v>131</v>
      </c>
      <c r="D98" s="90" t="s">
        <v>117</v>
      </c>
    </row>
    <row r="99" spans="2:4" ht="25.5" x14ac:dyDescent="0.3">
      <c r="B99" s="82">
        <v>75</v>
      </c>
      <c r="C99" s="68" t="s">
        <v>205</v>
      </c>
      <c r="D99" s="90">
        <v>18419.330999999998</v>
      </c>
    </row>
    <row r="100" spans="2:4" s="7" customFormat="1" x14ac:dyDescent="0.3">
      <c r="B100" s="409" t="s">
        <v>206</v>
      </c>
      <c r="C100" s="409"/>
      <c r="D100" s="140" t="s">
        <v>601</v>
      </c>
    </row>
    <row r="101" spans="2:4" x14ac:dyDescent="0.3">
      <c r="B101" s="82">
        <v>76</v>
      </c>
      <c r="C101" s="389" t="s">
        <v>207</v>
      </c>
      <c r="D101" s="90" t="s">
        <v>117</v>
      </c>
    </row>
    <row r="102" spans="2:4" x14ac:dyDescent="0.3">
      <c r="B102" s="82">
        <v>77</v>
      </c>
      <c r="C102" s="68" t="s">
        <v>208</v>
      </c>
      <c r="D102" s="90" t="s">
        <v>117</v>
      </c>
    </row>
    <row r="103" spans="2:4" x14ac:dyDescent="0.3">
      <c r="B103" s="82">
        <v>78</v>
      </c>
      <c r="C103" s="68" t="s">
        <v>209</v>
      </c>
      <c r="D103" s="90" t="s">
        <v>117</v>
      </c>
    </row>
    <row r="104" spans="2:4" x14ac:dyDescent="0.3">
      <c r="B104" s="82">
        <v>79</v>
      </c>
      <c r="C104" s="68" t="s">
        <v>210</v>
      </c>
      <c r="D104" s="90" t="s">
        <v>117</v>
      </c>
    </row>
    <row r="105" spans="2:4" s="7" customFormat="1" ht="17.45" customHeight="1" x14ac:dyDescent="0.3">
      <c r="B105" s="409" t="s">
        <v>211</v>
      </c>
      <c r="C105" s="409"/>
      <c r="D105" s="140" t="s">
        <v>601</v>
      </c>
    </row>
    <row r="106" spans="2:4" x14ac:dyDescent="0.3">
      <c r="B106" s="82">
        <v>80</v>
      </c>
      <c r="C106" s="389" t="s">
        <v>212</v>
      </c>
      <c r="D106" s="90" t="s">
        <v>117</v>
      </c>
    </row>
    <row r="107" spans="2:4" x14ac:dyDescent="0.3">
      <c r="B107" s="82">
        <v>81</v>
      </c>
      <c r="C107" s="68" t="s">
        <v>213</v>
      </c>
      <c r="D107" s="90" t="s">
        <v>117</v>
      </c>
    </row>
    <row r="108" spans="2:4" x14ac:dyDescent="0.3">
      <c r="B108" s="82">
        <v>82</v>
      </c>
      <c r="C108" s="68" t="s">
        <v>214</v>
      </c>
      <c r="D108" s="90" t="s">
        <v>117</v>
      </c>
    </row>
    <row r="109" spans="2:4" x14ac:dyDescent="0.3">
      <c r="B109" s="82">
        <v>83</v>
      </c>
      <c r="C109" s="68" t="s">
        <v>215</v>
      </c>
      <c r="D109" s="90" t="s">
        <v>117</v>
      </c>
    </row>
    <row r="110" spans="2:4" x14ac:dyDescent="0.3">
      <c r="B110" s="82">
        <v>84</v>
      </c>
      <c r="C110" s="68" t="s">
        <v>216</v>
      </c>
      <c r="D110" s="210">
        <f>1047500.28921175/1000</f>
        <v>1047.50028921175</v>
      </c>
    </row>
    <row r="111" spans="2:4" x14ac:dyDescent="0.3">
      <c r="B111" s="82">
        <v>85</v>
      </c>
      <c r="C111" s="68" t="s">
        <v>217</v>
      </c>
      <c r="D111" s="210">
        <v>8618</v>
      </c>
    </row>
  </sheetData>
  <mergeCells count="12">
    <mergeCell ref="B5:C5"/>
    <mergeCell ref="B100:C100"/>
    <mergeCell ref="B105:C105"/>
    <mergeCell ref="B1:C1"/>
    <mergeCell ref="B72:C72"/>
    <mergeCell ref="B82:C82"/>
    <mergeCell ref="B95:C95"/>
    <mergeCell ref="B17:C17"/>
    <mergeCell ref="B47:C47"/>
    <mergeCell ref="B55:C55"/>
    <mergeCell ref="B65:C65"/>
    <mergeCell ref="B3:C3"/>
  </mergeCells>
  <hyperlinks>
    <hyperlink ref="B1:C1" location="'Table of Contents'!A1" display="Go back to Table of Contents" xr:uid="{5E2F38D8-B118-4A77-8C61-037FA7DBD94F}"/>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37AF0-D723-4472-A279-0310FFB23339}">
  <sheetPr codeName="Sheet7">
    <tabColor theme="3"/>
  </sheetPr>
  <dimension ref="B1:H28"/>
  <sheetViews>
    <sheetView showGridLines="0" workbookViewId="0">
      <selection activeCell="B6" sqref="B6"/>
    </sheetView>
  </sheetViews>
  <sheetFormatPr defaultRowHeight="16.5" x14ac:dyDescent="0.3"/>
  <cols>
    <col min="1" max="1" width="2.88671875" customWidth="1"/>
    <col min="2" max="2" width="29.44140625" bestFit="1" customWidth="1"/>
    <col min="3" max="8" width="12.6640625" customWidth="1"/>
  </cols>
  <sheetData>
    <row r="1" spans="2:8" x14ac:dyDescent="0.3">
      <c r="B1" s="404" t="s">
        <v>302</v>
      </c>
      <c r="C1" s="404"/>
      <c r="D1" s="315"/>
      <c r="E1" s="315"/>
      <c r="F1" s="315"/>
      <c r="G1" s="315"/>
      <c r="H1" s="315"/>
    </row>
    <row r="3" spans="2:8" ht="30" customHeight="1" x14ac:dyDescent="0.3">
      <c r="B3" s="396" t="s">
        <v>567</v>
      </c>
      <c r="C3" s="396"/>
      <c r="D3" s="396"/>
      <c r="E3" s="396"/>
      <c r="F3" s="396"/>
      <c r="G3" s="396"/>
      <c r="H3" s="396"/>
    </row>
    <row r="4" spans="2:8" s="20" customFormat="1" x14ac:dyDescent="0.3">
      <c r="B4" s="27"/>
      <c r="C4" s="27"/>
      <c r="D4" s="27"/>
      <c r="E4" s="27"/>
      <c r="F4" s="27"/>
      <c r="G4" s="27"/>
      <c r="H4" s="27"/>
    </row>
    <row r="5" spans="2:8" ht="25.5" x14ac:dyDescent="0.3">
      <c r="B5" s="29"/>
      <c r="C5" s="101" t="s">
        <v>303</v>
      </c>
      <c r="D5" s="102" t="s">
        <v>304</v>
      </c>
      <c r="E5" s="102" t="s">
        <v>305</v>
      </c>
      <c r="F5" s="102" t="s">
        <v>306</v>
      </c>
      <c r="G5" s="102" t="s">
        <v>307</v>
      </c>
      <c r="H5" s="102" t="s">
        <v>308</v>
      </c>
    </row>
    <row r="6" spans="2:8" x14ac:dyDescent="0.3">
      <c r="B6" s="98" t="s">
        <v>1</v>
      </c>
      <c r="C6" s="244">
        <v>16198229.894059999</v>
      </c>
      <c r="D6" s="245">
        <v>14681534.082669999</v>
      </c>
      <c r="E6" s="245">
        <v>62781.210579999999</v>
      </c>
      <c r="F6" s="246">
        <v>0.21024114992815907</v>
      </c>
      <c r="G6" s="245">
        <v>3086662.6082500005</v>
      </c>
      <c r="H6" s="247">
        <v>246933.00865999999</v>
      </c>
    </row>
    <row r="7" spans="2:8" x14ac:dyDescent="0.3">
      <c r="B7" s="92" t="s">
        <v>309</v>
      </c>
      <c r="C7" s="248"/>
      <c r="D7" s="249"/>
      <c r="E7" s="249"/>
      <c r="F7" s="249"/>
      <c r="G7" s="249"/>
      <c r="H7" s="250"/>
    </row>
    <row r="8" spans="2:8" x14ac:dyDescent="0.3">
      <c r="B8" s="76" t="s">
        <v>310</v>
      </c>
      <c r="C8" s="251">
        <v>2655024.7688099998</v>
      </c>
      <c r="D8" s="127">
        <v>2722318.2255000002</v>
      </c>
      <c r="E8" s="252">
        <v>0</v>
      </c>
      <c r="F8" s="253">
        <v>1.691511571228688E-2</v>
      </c>
      <c r="G8" s="127">
        <v>46048.327789999996</v>
      </c>
      <c r="H8" s="254">
        <v>3683.8662231999997</v>
      </c>
    </row>
    <row r="9" spans="2:8" x14ac:dyDescent="0.3">
      <c r="B9" s="76" t="s">
        <v>311</v>
      </c>
      <c r="C9" s="251">
        <v>303344.22111000004</v>
      </c>
      <c r="D9" s="127">
        <v>303314.61563000001</v>
      </c>
      <c r="E9" s="127">
        <v>29.60548</v>
      </c>
      <c r="F9" s="253">
        <v>0</v>
      </c>
      <c r="G9" s="252">
        <v>0</v>
      </c>
      <c r="H9" s="255">
        <v>0</v>
      </c>
    </row>
    <row r="10" spans="2:8" x14ac:dyDescent="0.3">
      <c r="B10" s="76" t="s">
        <v>575</v>
      </c>
      <c r="C10" s="251">
        <v>396204.44205000001</v>
      </c>
      <c r="D10" s="127">
        <v>396151.66224999999</v>
      </c>
      <c r="E10" s="127">
        <v>52.779800000000002</v>
      </c>
      <c r="F10" s="253">
        <v>0</v>
      </c>
      <c r="G10" s="252">
        <v>0</v>
      </c>
      <c r="H10" s="255">
        <v>0</v>
      </c>
    </row>
    <row r="11" spans="2:8" x14ac:dyDescent="0.3">
      <c r="B11" s="76" t="s">
        <v>572</v>
      </c>
      <c r="C11" s="251">
        <v>158640.0845</v>
      </c>
      <c r="D11" s="127">
        <v>158640.0845</v>
      </c>
      <c r="E11" s="252">
        <v>0</v>
      </c>
      <c r="F11" s="253">
        <v>0</v>
      </c>
      <c r="G11" s="252">
        <v>0</v>
      </c>
      <c r="H11" s="255">
        <v>0</v>
      </c>
    </row>
    <row r="12" spans="2:8" x14ac:dyDescent="0.3">
      <c r="B12" s="76" t="s">
        <v>313</v>
      </c>
      <c r="C12" s="251">
        <v>68501.856290000011</v>
      </c>
      <c r="D12" s="127">
        <v>68501.856290000011</v>
      </c>
      <c r="E12" s="252">
        <v>0</v>
      </c>
      <c r="F12" s="253">
        <v>0</v>
      </c>
      <c r="G12" s="252">
        <v>0</v>
      </c>
      <c r="H12" s="255">
        <v>0</v>
      </c>
    </row>
    <row r="13" spans="2:8" x14ac:dyDescent="0.3">
      <c r="B13" s="76" t="s">
        <v>314</v>
      </c>
      <c r="C13" s="251">
        <v>1114436.1089600001</v>
      </c>
      <c r="D13" s="127">
        <v>1053553.8036700001</v>
      </c>
      <c r="E13" s="127">
        <v>89.583169999999996</v>
      </c>
      <c r="F13" s="253">
        <v>0.19449948994174465</v>
      </c>
      <c r="G13" s="127">
        <v>204915.67744</v>
      </c>
      <c r="H13" s="254">
        <v>16393.254195199999</v>
      </c>
    </row>
    <row r="14" spans="2:8" x14ac:dyDescent="0.3">
      <c r="B14" s="76" t="s">
        <v>315</v>
      </c>
      <c r="C14" s="251">
        <v>71421.766260000004</v>
      </c>
      <c r="D14" s="127">
        <v>71421.766260000004</v>
      </c>
      <c r="E14" s="252">
        <v>0</v>
      </c>
      <c r="F14" s="253">
        <v>1</v>
      </c>
      <c r="G14" s="127">
        <v>71421.766260000004</v>
      </c>
      <c r="H14" s="254">
        <v>5713.7413008000003</v>
      </c>
    </row>
    <row r="15" spans="2:8" x14ac:dyDescent="0.3">
      <c r="B15" s="76" t="s">
        <v>258</v>
      </c>
      <c r="C15" s="251">
        <v>1338049.07794</v>
      </c>
      <c r="D15" s="127">
        <v>916205.0501900001</v>
      </c>
      <c r="E15" s="127">
        <v>5402.4078099999997</v>
      </c>
      <c r="F15" s="253">
        <v>0.75068351990350857</v>
      </c>
      <c r="G15" s="127">
        <v>687780.03203</v>
      </c>
      <c r="H15" s="254">
        <v>55022.402562399999</v>
      </c>
    </row>
    <row r="16" spans="2:8" x14ac:dyDescent="0.3">
      <c r="B16" s="76" t="s">
        <v>316</v>
      </c>
      <c r="C16" s="251">
        <v>1702776.7384300001</v>
      </c>
      <c r="D16" s="127">
        <v>686966.65960000001</v>
      </c>
      <c r="E16" s="127">
        <v>2251.5793900000003</v>
      </c>
      <c r="F16" s="253">
        <v>0.65246324941152933</v>
      </c>
      <c r="G16" s="127">
        <v>448220.49896</v>
      </c>
      <c r="H16" s="254">
        <v>35857.639916799999</v>
      </c>
    </row>
    <row r="17" spans="2:8" x14ac:dyDescent="0.3">
      <c r="B17" s="76" t="s">
        <v>317</v>
      </c>
      <c r="C17" s="251">
        <v>871099.29298000003</v>
      </c>
      <c r="D17" s="127">
        <v>847363.74349000002</v>
      </c>
      <c r="E17" s="127">
        <v>2649.2772200000004</v>
      </c>
      <c r="F17" s="253">
        <v>0.355910376679409</v>
      </c>
      <c r="G17" s="127">
        <v>301585.54913</v>
      </c>
      <c r="H17" s="254">
        <v>24126.843930399998</v>
      </c>
    </row>
    <row r="18" spans="2:8" x14ac:dyDescent="0.3">
      <c r="B18" s="76" t="s">
        <v>318</v>
      </c>
      <c r="C18" s="251">
        <v>196661.40158999999</v>
      </c>
      <c r="D18" s="127">
        <v>105692.70745</v>
      </c>
      <c r="E18" s="127">
        <v>48914.953580000001</v>
      </c>
      <c r="F18" s="253">
        <v>1.1721332449413</v>
      </c>
      <c r="G18" s="127">
        <v>123885.93615000001</v>
      </c>
      <c r="H18" s="254">
        <v>9910.8748919999998</v>
      </c>
    </row>
    <row r="19" spans="2:8" x14ac:dyDescent="0.3">
      <c r="B19" s="76" t="s">
        <v>319</v>
      </c>
      <c r="C19" s="251">
        <v>58563.918259999999</v>
      </c>
      <c r="D19" s="127">
        <v>58563.918259999999</v>
      </c>
      <c r="E19" s="252">
        <v>0</v>
      </c>
      <c r="F19" s="253">
        <v>1.5000000085376801</v>
      </c>
      <c r="G19" s="127">
        <v>87845.877890000003</v>
      </c>
      <c r="H19" s="254">
        <v>7027.6702312000007</v>
      </c>
    </row>
    <row r="20" spans="2:8" x14ac:dyDescent="0.3">
      <c r="B20" s="76" t="s">
        <v>320</v>
      </c>
      <c r="C20" s="251">
        <v>677044.04894000001</v>
      </c>
      <c r="D20" s="127">
        <v>676902.08394000004</v>
      </c>
      <c r="E20" s="127">
        <v>141.96499</v>
      </c>
      <c r="F20" s="253">
        <v>0.10000000005318348</v>
      </c>
      <c r="G20" s="127">
        <v>67690.208430000013</v>
      </c>
      <c r="H20" s="254">
        <v>5415.2166744000015</v>
      </c>
    </row>
    <row r="21" spans="2:8" x14ac:dyDescent="0.3">
      <c r="B21" s="76" t="s">
        <v>321</v>
      </c>
      <c r="C21" s="251">
        <v>39621.7327</v>
      </c>
      <c r="D21" s="127">
        <v>39621.7327</v>
      </c>
      <c r="E21" s="252">
        <v>0</v>
      </c>
      <c r="F21" s="253">
        <v>1</v>
      </c>
      <c r="G21" s="127">
        <v>39621.7327</v>
      </c>
      <c r="H21" s="254">
        <v>3169.7386160000001</v>
      </c>
    </row>
    <row r="22" spans="2:8" x14ac:dyDescent="0.3">
      <c r="B22" s="96" t="s">
        <v>322</v>
      </c>
      <c r="C22" s="256">
        <v>410520.74105000001</v>
      </c>
      <c r="D22" s="257">
        <v>410520.74105000001</v>
      </c>
      <c r="E22" s="252">
        <v>0</v>
      </c>
      <c r="F22" s="258">
        <v>0.99992315672060972</v>
      </c>
      <c r="G22" s="257">
        <v>410489.19529</v>
      </c>
      <c r="H22" s="259">
        <v>32839.135623200003</v>
      </c>
    </row>
    <row r="23" spans="2:8" x14ac:dyDescent="0.3">
      <c r="B23" s="98" t="s">
        <v>323</v>
      </c>
      <c r="C23" s="260">
        <v>10061910.19987</v>
      </c>
      <c r="D23" s="261">
        <v>8515738.6507799998</v>
      </c>
      <c r="E23" s="261">
        <v>59532.151440000001</v>
      </c>
      <c r="F23" s="262">
        <v>0.29234161640716555</v>
      </c>
      <c r="G23" s="261">
        <v>2489504.8020700002</v>
      </c>
      <c r="H23" s="263">
        <v>199160.3841656</v>
      </c>
    </row>
    <row r="24" spans="2:8" x14ac:dyDescent="0.3">
      <c r="B24" s="92" t="s">
        <v>576</v>
      </c>
      <c r="C24" s="248"/>
      <c r="D24" s="249"/>
      <c r="E24" s="249"/>
      <c r="F24" s="249"/>
      <c r="G24" s="249"/>
      <c r="H24" s="250"/>
    </row>
    <row r="25" spans="2:8" x14ac:dyDescent="0.3">
      <c r="B25" s="76" t="s">
        <v>577</v>
      </c>
      <c r="C25" s="251">
        <v>5699458.7749399999</v>
      </c>
      <c r="D25" s="127">
        <v>5729040.9495299999</v>
      </c>
      <c r="E25" s="127">
        <v>3142.6222499999999</v>
      </c>
      <c r="F25" s="253">
        <v>5.3405685051893491E-2</v>
      </c>
      <c r="G25" s="127">
        <v>305963.3566</v>
      </c>
      <c r="H25" s="254">
        <v>24477.068528</v>
      </c>
    </row>
    <row r="26" spans="2:8" x14ac:dyDescent="0.3">
      <c r="B26" s="76" t="s">
        <v>578</v>
      </c>
      <c r="C26" s="251">
        <v>66042.271810000006</v>
      </c>
      <c r="D26" s="127">
        <v>66042.271810000006</v>
      </c>
      <c r="E26" s="252">
        <v>0</v>
      </c>
      <c r="F26" s="253">
        <v>3.519826757758532</v>
      </c>
      <c r="G26" s="127">
        <v>232457.35546000002</v>
      </c>
      <c r="H26" s="254">
        <v>18596.588436800001</v>
      </c>
    </row>
    <row r="27" spans="2:8" x14ac:dyDescent="0.3">
      <c r="B27" s="96" t="s">
        <v>579</v>
      </c>
      <c r="C27" s="256">
        <v>370818.64743999997</v>
      </c>
      <c r="D27" s="257">
        <v>370712.21055000002</v>
      </c>
      <c r="E27" s="257">
        <v>106.43689000000001</v>
      </c>
      <c r="F27" s="258">
        <v>0.15844391538346103</v>
      </c>
      <c r="G27" s="257">
        <v>58737.094119999994</v>
      </c>
      <c r="H27" s="259">
        <v>4698.9675295999996</v>
      </c>
    </row>
    <row r="28" spans="2:8" x14ac:dyDescent="0.3">
      <c r="B28" s="92" t="s">
        <v>332</v>
      </c>
      <c r="C28" s="264">
        <v>6136319.6941899993</v>
      </c>
      <c r="D28" s="265">
        <v>6165795.4318899997</v>
      </c>
      <c r="E28" s="265">
        <v>3249.0591399999998</v>
      </c>
      <c r="F28" s="266">
        <v>9.6850084109416104E-2</v>
      </c>
      <c r="G28" s="265">
        <v>597157.80618000007</v>
      </c>
      <c r="H28" s="267">
        <v>47772.624494399999</v>
      </c>
    </row>
  </sheetData>
  <mergeCells count="2">
    <mergeCell ref="B1:C1"/>
    <mergeCell ref="B3:H3"/>
  </mergeCells>
  <hyperlinks>
    <hyperlink ref="B1:C1" location="'Table of Contents'!A1" display="Go back to Table of Contents" xr:uid="{43D74123-E0BE-4BB9-9A39-2FD6E91E0968}"/>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0F5A6-AE3A-44F1-8A12-9580C88C28A5}">
  <sheetPr codeName="Sheet8">
    <tabColor theme="3"/>
  </sheetPr>
  <dimension ref="B1:H33"/>
  <sheetViews>
    <sheetView showGridLines="0" workbookViewId="0">
      <selection activeCell="B3" sqref="B3:H3"/>
    </sheetView>
  </sheetViews>
  <sheetFormatPr defaultRowHeight="16.5" x14ac:dyDescent="0.3"/>
  <cols>
    <col min="1" max="1" width="2.88671875" customWidth="1"/>
    <col min="2" max="2" width="29.44140625" bestFit="1" customWidth="1"/>
    <col min="3" max="8" width="12.6640625" customWidth="1"/>
  </cols>
  <sheetData>
    <row r="1" spans="2:8" x14ac:dyDescent="0.3">
      <c r="B1" s="404" t="s">
        <v>302</v>
      </c>
      <c r="C1" s="404"/>
      <c r="D1" s="315"/>
      <c r="E1" s="315"/>
      <c r="F1" s="315"/>
      <c r="G1" s="315"/>
      <c r="H1" s="315"/>
    </row>
    <row r="3" spans="2:8" ht="30" customHeight="1" x14ac:dyDescent="0.3">
      <c r="B3" s="396" t="s">
        <v>591</v>
      </c>
      <c r="C3" s="396"/>
      <c r="D3" s="396"/>
      <c r="E3" s="396"/>
      <c r="F3" s="396"/>
      <c r="G3" s="396"/>
      <c r="H3" s="396"/>
    </row>
    <row r="4" spans="2:8" s="20" customFormat="1" x14ac:dyDescent="0.3">
      <c r="B4" s="27"/>
      <c r="C4" s="27"/>
      <c r="D4" s="27"/>
      <c r="E4" s="27"/>
      <c r="F4" s="27"/>
      <c r="G4" s="27"/>
      <c r="H4" s="27"/>
    </row>
    <row r="5" spans="2:8" ht="25.5" x14ac:dyDescent="0.3">
      <c r="B5" s="29"/>
      <c r="C5" s="101" t="s">
        <v>303</v>
      </c>
      <c r="D5" s="102" t="s">
        <v>304</v>
      </c>
      <c r="E5" s="102" t="s">
        <v>305</v>
      </c>
      <c r="F5" s="102" t="s">
        <v>306</v>
      </c>
      <c r="G5" s="102" t="s">
        <v>307</v>
      </c>
      <c r="H5" s="106" t="s">
        <v>308</v>
      </c>
    </row>
    <row r="6" spans="2:8" x14ac:dyDescent="0.3">
      <c r="B6" s="93" t="s">
        <v>1</v>
      </c>
      <c r="C6" s="268">
        <v>15311559</v>
      </c>
      <c r="D6" s="269">
        <v>14324201</v>
      </c>
      <c r="E6" s="269">
        <v>63818</v>
      </c>
      <c r="F6" s="270">
        <v>0.22</v>
      </c>
      <c r="G6" s="269">
        <v>3119048</v>
      </c>
      <c r="H6" s="271">
        <v>249524</v>
      </c>
    </row>
    <row r="7" spans="2:8" x14ac:dyDescent="0.3">
      <c r="B7" s="92" t="s">
        <v>309</v>
      </c>
      <c r="C7" s="248"/>
      <c r="D7" s="249"/>
      <c r="E7" s="249"/>
      <c r="F7" s="249"/>
      <c r="G7" s="272"/>
      <c r="H7" s="273"/>
    </row>
    <row r="8" spans="2:8" x14ac:dyDescent="0.3">
      <c r="B8" s="76" t="s">
        <v>310</v>
      </c>
      <c r="C8" s="251">
        <v>1668643</v>
      </c>
      <c r="D8" s="127">
        <v>2137659</v>
      </c>
      <c r="E8" s="252">
        <v>0</v>
      </c>
      <c r="F8" s="253">
        <v>0.02</v>
      </c>
      <c r="G8" s="127">
        <v>40236</v>
      </c>
      <c r="H8" s="254">
        <v>3219</v>
      </c>
    </row>
    <row r="9" spans="2:8" x14ac:dyDescent="0.3">
      <c r="B9" s="76" t="s">
        <v>311</v>
      </c>
      <c r="C9" s="251">
        <v>334290</v>
      </c>
      <c r="D9" s="127">
        <v>334245</v>
      </c>
      <c r="E9" s="127">
        <v>44</v>
      </c>
      <c r="F9" s="253">
        <v>0</v>
      </c>
      <c r="G9" s="252">
        <v>0</v>
      </c>
      <c r="H9" s="255">
        <v>0</v>
      </c>
    </row>
    <row r="10" spans="2:8" x14ac:dyDescent="0.3">
      <c r="B10" s="76" t="s">
        <v>312</v>
      </c>
      <c r="C10" s="251">
        <v>89962</v>
      </c>
      <c r="D10" s="127">
        <v>89962</v>
      </c>
      <c r="E10" s="252">
        <v>0</v>
      </c>
      <c r="F10" s="253">
        <v>0</v>
      </c>
      <c r="G10" s="252">
        <v>0</v>
      </c>
      <c r="H10" s="255">
        <v>0</v>
      </c>
    </row>
    <row r="11" spans="2:8" x14ac:dyDescent="0.3">
      <c r="B11" s="76" t="s">
        <v>313</v>
      </c>
      <c r="C11" s="251">
        <v>68383</v>
      </c>
      <c r="D11" s="127">
        <v>68383</v>
      </c>
      <c r="E11" s="252">
        <v>0</v>
      </c>
      <c r="F11" s="253">
        <v>0</v>
      </c>
      <c r="G11" s="252">
        <v>0</v>
      </c>
      <c r="H11" s="255">
        <v>0</v>
      </c>
    </row>
    <row r="12" spans="2:8" x14ac:dyDescent="0.3">
      <c r="B12" s="76" t="s">
        <v>314</v>
      </c>
      <c r="C12" s="251">
        <v>1706012</v>
      </c>
      <c r="D12" s="127">
        <v>1201772</v>
      </c>
      <c r="E12" s="128">
        <v>151</v>
      </c>
      <c r="F12" s="253">
        <v>0.19</v>
      </c>
      <c r="G12" s="127">
        <v>230784</v>
      </c>
      <c r="H12" s="254">
        <v>18463</v>
      </c>
    </row>
    <row r="13" spans="2:8" x14ac:dyDescent="0.3">
      <c r="B13" s="76" t="s">
        <v>315</v>
      </c>
      <c r="C13" s="251">
        <v>74031</v>
      </c>
      <c r="D13" s="127">
        <v>74031</v>
      </c>
      <c r="E13" s="252">
        <v>0</v>
      </c>
      <c r="F13" s="253">
        <v>1</v>
      </c>
      <c r="G13" s="127">
        <v>74031</v>
      </c>
      <c r="H13" s="254">
        <v>5922</v>
      </c>
    </row>
    <row r="14" spans="2:8" x14ac:dyDescent="0.3">
      <c r="B14" s="76" t="s">
        <v>258</v>
      </c>
      <c r="C14" s="251">
        <v>1236023</v>
      </c>
      <c r="D14" s="127">
        <v>755831</v>
      </c>
      <c r="E14" s="127">
        <v>2223</v>
      </c>
      <c r="F14" s="253">
        <v>0.79</v>
      </c>
      <c r="G14" s="127">
        <v>596048</v>
      </c>
      <c r="H14" s="254">
        <v>47684</v>
      </c>
    </row>
    <row r="15" spans="2:8" x14ac:dyDescent="0.3">
      <c r="B15" s="76" t="s">
        <v>316</v>
      </c>
      <c r="C15" s="251">
        <v>551878</v>
      </c>
      <c r="D15" s="127">
        <v>176317</v>
      </c>
      <c r="E15" s="128">
        <v>817</v>
      </c>
      <c r="F15" s="253">
        <v>0.69</v>
      </c>
      <c r="G15" s="127">
        <v>121641</v>
      </c>
      <c r="H15" s="254">
        <v>9731</v>
      </c>
    </row>
    <row r="16" spans="2:8" x14ac:dyDescent="0.3">
      <c r="B16" s="76" t="s">
        <v>317</v>
      </c>
      <c r="C16" s="251">
        <v>621333</v>
      </c>
      <c r="D16" s="127">
        <v>619188</v>
      </c>
      <c r="E16" s="128">
        <v>468</v>
      </c>
      <c r="F16" s="253">
        <v>0.36</v>
      </c>
      <c r="G16" s="127">
        <v>220368</v>
      </c>
      <c r="H16" s="254">
        <v>17629</v>
      </c>
    </row>
    <row r="17" spans="2:8" x14ac:dyDescent="0.3">
      <c r="B17" s="76" t="s">
        <v>318</v>
      </c>
      <c r="C17" s="251">
        <v>77459</v>
      </c>
      <c r="D17" s="127">
        <v>58975</v>
      </c>
      <c r="E17" s="127">
        <v>15732</v>
      </c>
      <c r="F17" s="253">
        <v>1.18</v>
      </c>
      <c r="G17" s="127">
        <v>69734</v>
      </c>
      <c r="H17" s="254">
        <v>5579</v>
      </c>
    </row>
    <row r="18" spans="2:8" x14ac:dyDescent="0.3">
      <c r="B18" s="76" t="s">
        <v>319</v>
      </c>
      <c r="C18" s="251">
        <v>33104</v>
      </c>
      <c r="D18" s="127">
        <v>33104</v>
      </c>
      <c r="E18" s="252">
        <v>0</v>
      </c>
      <c r="F18" s="253">
        <v>1.5</v>
      </c>
      <c r="G18" s="127">
        <v>49655</v>
      </c>
      <c r="H18" s="254">
        <v>3972</v>
      </c>
    </row>
    <row r="19" spans="2:8" x14ac:dyDescent="0.3">
      <c r="B19" s="76" t="s">
        <v>320</v>
      </c>
      <c r="C19" s="251">
        <v>590720</v>
      </c>
      <c r="D19" s="127">
        <v>590504</v>
      </c>
      <c r="E19" s="128">
        <v>216</v>
      </c>
      <c r="F19" s="253">
        <v>0.1</v>
      </c>
      <c r="G19" s="127">
        <v>59050</v>
      </c>
      <c r="H19" s="254">
        <v>4724</v>
      </c>
    </row>
    <row r="20" spans="2:8" x14ac:dyDescent="0.3">
      <c r="B20" s="76" t="s">
        <v>321</v>
      </c>
      <c r="C20" s="251">
        <v>33140</v>
      </c>
      <c r="D20" s="127">
        <v>33140</v>
      </c>
      <c r="E20" s="252">
        <v>0</v>
      </c>
      <c r="F20" s="253">
        <v>1</v>
      </c>
      <c r="G20" s="127">
        <v>33140</v>
      </c>
      <c r="H20" s="254">
        <v>2651</v>
      </c>
    </row>
    <row r="21" spans="2:8" x14ac:dyDescent="0.3">
      <c r="B21" s="96" t="s">
        <v>322</v>
      </c>
      <c r="C21" s="256">
        <v>396801</v>
      </c>
      <c r="D21" s="257">
        <v>396801</v>
      </c>
      <c r="E21" s="252">
        <v>0</v>
      </c>
      <c r="F21" s="258">
        <v>1</v>
      </c>
      <c r="G21" s="257">
        <v>396770</v>
      </c>
      <c r="H21" s="259">
        <v>31742</v>
      </c>
    </row>
    <row r="22" spans="2:8" x14ac:dyDescent="0.3">
      <c r="B22" s="98" t="s">
        <v>323</v>
      </c>
      <c r="C22" s="260">
        <v>7481777</v>
      </c>
      <c r="D22" s="261">
        <v>6569912</v>
      </c>
      <c r="E22" s="261">
        <v>19651</v>
      </c>
      <c r="F22" s="262">
        <v>0.28999999999999998</v>
      </c>
      <c r="G22" s="261">
        <v>1891458</v>
      </c>
      <c r="H22" s="263">
        <v>151317</v>
      </c>
    </row>
    <row r="23" spans="2:8" x14ac:dyDescent="0.3">
      <c r="B23" s="92" t="s">
        <v>324</v>
      </c>
      <c r="C23" s="248"/>
      <c r="D23" s="249"/>
      <c r="E23" s="249"/>
      <c r="F23" s="249"/>
      <c r="G23" s="249"/>
      <c r="H23" s="250"/>
    </row>
    <row r="24" spans="2:8" x14ac:dyDescent="0.3">
      <c r="B24" s="76" t="s">
        <v>258</v>
      </c>
      <c r="C24" s="251">
        <v>752109</v>
      </c>
      <c r="D24" s="127">
        <v>702633</v>
      </c>
      <c r="E24" s="127">
        <v>23846</v>
      </c>
      <c r="F24" s="253">
        <v>0.63</v>
      </c>
      <c r="G24" s="127">
        <v>442359</v>
      </c>
      <c r="H24" s="254">
        <v>35389</v>
      </c>
    </row>
    <row r="25" spans="2:8" x14ac:dyDescent="0.3">
      <c r="B25" s="76" t="s">
        <v>325</v>
      </c>
      <c r="C25" s="251">
        <v>43212</v>
      </c>
      <c r="D25" s="127">
        <v>43212</v>
      </c>
      <c r="E25" s="252">
        <v>0</v>
      </c>
      <c r="F25" s="253">
        <v>3.63</v>
      </c>
      <c r="G25" s="127">
        <v>156994</v>
      </c>
      <c r="H25" s="254">
        <v>12560</v>
      </c>
    </row>
    <row r="26" spans="2:8" x14ac:dyDescent="0.3">
      <c r="B26" s="96" t="s">
        <v>326</v>
      </c>
      <c r="C26" s="256">
        <v>385661</v>
      </c>
      <c r="D26" s="257">
        <v>385661</v>
      </c>
      <c r="E26" s="274">
        <v>0</v>
      </c>
      <c r="F26" s="258">
        <v>0.08</v>
      </c>
      <c r="G26" s="257">
        <v>31112</v>
      </c>
      <c r="H26" s="259">
        <v>2489</v>
      </c>
    </row>
    <row r="27" spans="2:8" x14ac:dyDescent="0.3">
      <c r="B27" s="93" t="s">
        <v>327</v>
      </c>
      <c r="C27" s="268">
        <v>1180982</v>
      </c>
      <c r="D27" s="269">
        <v>1131505</v>
      </c>
      <c r="E27" s="269">
        <v>23846</v>
      </c>
      <c r="F27" s="270">
        <v>0.56000000000000005</v>
      </c>
      <c r="G27" s="269">
        <v>630464</v>
      </c>
      <c r="H27" s="275">
        <v>50437</v>
      </c>
    </row>
    <row r="28" spans="2:8" x14ac:dyDescent="0.3">
      <c r="B28" s="92" t="s">
        <v>328</v>
      </c>
      <c r="C28" s="248"/>
      <c r="D28" s="249"/>
      <c r="E28" s="249"/>
      <c r="F28" s="249"/>
      <c r="G28" s="249"/>
      <c r="H28" s="250"/>
    </row>
    <row r="29" spans="2:8" x14ac:dyDescent="0.3">
      <c r="B29" s="76" t="s">
        <v>329</v>
      </c>
      <c r="C29" s="251">
        <v>5573831</v>
      </c>
      <c r="D29" s="127">
        <v>5604311</v>
      </c>
      <c r="E29" s="127">
        <v>6353</v>
      </c>
      <c r="F29" s="253">
        <v>0.06</v>
      </c>
      <c r="G29" s="127">
        <v>357232</v>
      </c>
      <c r="H29" s="254">
        <v>28579</v>
      </c>
    </row>
    <row r="30" spans="2:8" x14ac:dyDescent="0.3">
      <c r="B30" s="76" t="s">
        <v>330</v>
      </c>
      <c r="C30" s="251">
        <v>496327</v>
      </c>
      <c r="D30" s="127">
        <v>459137</v>
      </c>
      <c r="E30" s="127">
        <v>1841</v>
      </c>
      <c r="F30" s="253">
        <v>0.3</v>
      </c>
      <c r="G30" s="127">
        <v>138136</v>
      </c>
      <c r="H30" s="254">
        <v>11051</v>
      </c>
    </row>
    <row r="31" spans="2:8" x14ac:dyDescent="0.3">
      <c r="B31" s="96" t="s">
        <v>331</v>
      </c>
      <c r="C31" s="256">
        <v>578642</v>
      </c>
      <c r="D31" s="257">
        <v>559336</v>
      </c>
      <c r="E31" s="257">
        <v>12128</v>
      </c>
      <c r="F31" s="258">
        <v>0.18</v>
      </c>
      <c r="G31" s="257">
        <v>101758</v>
      </c>
      <c r="H31" s="259">
        <v>8141</v>
      </c>
    </row>
    <row r="32" spans="2:8" x14ac:dyDescent="0.3">
      <c r="B32" s="92" t="s">
        <v>332</v>
      </c>
      <c r="C32" s="264">
        <v>6648800</v>
      </c>
      <c r="D32" s="265">
        <v>6622784</v>
      </c>
      <c r="E32" s="265">
        <v>20321</v>
      </c>
      <c r="F32" s="266">
        <v>0.09</v>
      </c>
      <c r="G32" s="265">
        <v>597126</v>
      </c>
      <c r="H32" s="267">
        <v>47770</v>
      </c>
    </row>
    <row r="33" spans="3:8" x14ac:dyDescent="0.3">
      <c r="C33" s="276"/>
      <c r="D33" s="276"/>
      <c r="E33" s="276"/>
      <c r="F33" s="276"/>
      <c r="G33" s="276"/>
      <c r="H33" s="276"/>
    </row>
  </sheetData>
  <mergeCells count="2">
    <mergeCell ref="B1:C1"/>
    <mergeCell ref="B3:H3"/>
  </mergeCells>
  <hyperlinks>
    <hyperlink ref="B1:C1" location="'Table of Contents'!A1" display="Go back to Table of Contents" xr:uid="{C223D7E0-5883-4CF2-AC6D-1A43D9B937B5}"/>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2049-CDFD-47C0-A095-B44AD41D0F48}">
  <sheetPr codeName="Sheet9">
    <tabColor theme="3"/>
  </sheetPr>
  <dimension ref="B1:G11"/>
  <sheetViews>
    <sheetView showGridLines="0" workbookViewId="0">
      <selection activeCell="B6" sqref="B6"/>
    </sheetView>
  </sheetViews>
  <sheetFormatPr defaultRowHeight="16.5" x14ac:dyDescent="0.3"/>
  <cols>
    <col min="1" max="1" width="2.88671875" customWidth="1"/>
    <col min="2" max="2" width="29.44140625" bestFit="1" customWidth="1"/>
    <col min="3" max="5" width="17.88671875" bestFit="1" customWidth="1"/>
    <col min="6" max="6" width="22.21875" bestFit="1" customWidth="1"/>
  </cols>
  <sheetData>
    <row r="1" spans="2:7" x14ac:dyDescent="0.3">
      <c r="B1" s="404" t="s">
        <v>302</v>
      </c>
      <c r="C1" s="404"/>
      <c r="D1" s="315"/>
      <c r="E1" s="315"/>
      <c r="F1" s="315"/>
    </row>
    <row r="3" spans="2:7" ht="30" customHeight="1" x14ac:dyDescent="0.3">
      <c r="B3" s="396" t="s">
        <v>602</v>
      </c>
      <c r="C3" s="396"/>
      <c r="D3" s="396"/>
      <c r="E3" s="396"/>
      <c r="F3" s="396"/>
    </row>
    <row r="4" spans="2:7" s="20" customFormat="1" x14ac:dyDescent="0.3">
      <c r="B4" s="27"/>
      <c r="C4" s="27"/>
      <c r="D4" s="27"/>
      <c r="E4" s="27"/>
      <c r="F4" s="27"/>
    </row>
    <row r="5" spans="2:7" x14ac:dyDescent="0.3">
      <c r="B5" s="65"/>
      <c r="C5" s="99" t="s">
        <v>303</v>
      </c>
      <c r="D5" s="100" t="s">
        <v>304</v>
      </c>
      <c r="E5" s="100" t="s">
        <v>307</v>
      </c>
      <c r="F5" s="65" t="s">
        <v>333</v>
      </c>
    </row>
    <row r="6" spans="2:7" x14ac:dyDescent="0.3">
      <c r="B6" s="98" t="s">
        <v>1</v>
      </c>
      <c r="C6" s="104">
        <v>66190.274409999998</v>
      </c>
      <c r="D6" s="105">
        <v>66190.274409999998</v>
      </c>
      <c r="E6" s="105">
        <v>232457.35546299999</v>
      </c>
      <c r="F6" s="103">
        <v>18596.588437039998</v>
      </c>
    </row>
    <row r="7" spans="2:7" x14ac:dyDescent="0.3">
      <c r="B7" s="76" t="s">
        <v>334</v>
      </c>
      <c r="C7" s="194">
        <v>6816.1426300000003</v>
      </c>
      <c r="D7" s="195">
        <v>6816.1426300000003</v>
      </c>
      <c r="E7" s="195">
        <v>12950.670996999999</v>
      </c>
      <c r="F7" s="196">
        <v>1036.05367976</v>
      </c>
    </row>
    <row r="8" spans="2:7" x14ac:dyDescent="0.3">
      <c r="B8" s="76" t="s">
        <v>335</v>
      </c>
      <c r="C8" s="277">
        <v>0</v>
      </c>
      <c r="D8" s="277">
        <v>0</v>
      </c>
      <c r="E8" s="277">
        <v>0</v>
      </c>
      <c r="F8" s="278">
        <v>0</v>
      </c>
      <c r="G8" s="179"/>
    </row>
    <row r="9" spans="2:7" x14ac:dyDescent="0.3">
      <c r="B9" s="76" t="s">
        <v>337</v>
      </c>
      <c r="C9" s="194">
        <v>59226.129179999996</v>
      </c>
      <c r="D9" s="195">
        <v>59226.129179999996</v>
      </c>
      <c r="E9" s="195">
        <v>219136.67796599999</v>
      </c>
      <c r="F9" s="196">
        <v>17530.934237279998</v>
      </c>
    </row>
    <row r="10" spans="2:7" x14ac:dyDescent="0.3">
      <c r="B10" s="76" t="s">
        <v>338</v>
      </c>
      <c r="C10" s="194">
        <v>148.0026</v>
      </c>
      <c r="D10" s="195">
        <v>148.0026</v>
      </c>
      <c r="E10" s="195">
        <v>370.00650000000002</v>
      </c>
      <c r="F10" s="196">
        <v>29.600520000000003</v>
      </c>
    </row>
    <row r="11" spans="2:7" x14ac:dyDescent="0.3">
      <c r="C11" s="4"/>
      <c r="D11" s="4"/>
      <c r="E11" s="4"/>
      <c r="F11" s="4"/>
    </row>
  </sheetData>
  <mergeCells count="2">
    <mergeCell ref="B1:C1"/>
    <mergeCell ref="B3:F3"/>
  </mergeCells>
  <hyperlinks>
    <hyperlink ref="B1:C1" location="'Table of Contents'!A1" display="Go back to Table of Contents" xr:uid="{130808BD-C1C1-4928-89DA-A127295C34CB}"/>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vt:i4>
      </vt:variant>
    </vt:vector>
  </HeadingPairs>
  <TitlesOfParts>
    <vt:vector size="33" baseType="lpstr">
      <vt:lpstr>Front</vt:lpstr>
      <vt:lpstr>Introduction</vt:lpstr>
      <vt:lpstr>Table of Contents</vt:lpstr>
      <vt:lpstr>1</vt:lpstr>
      <vt:lpstr>2a</vt:lpstr>
      <vt:lpstr>2b</vt:lpstr>
      <vt:lpstr>3a</vt:lpstr>
      <vt:lpstr>3b</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'7'!_Ref499883395</vt:lpstr>
      <vt:lpstr>'20'!_Ref500253034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the pillar 3 disclosures 2020</dc:title>
  <dc:creator/>
  <cp:lastModifiedBy/>
  <dcterms:created xsi:type="dcterms:W3CDTF">2021-02-26T07:45:16Z</dcterms:created>
  <dcterms:modified xsi:type="dcterms:W3CDTF">2021-03-10T11:49:55Z</dcterms:modified>
</cp:coreProperties>
</file>